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Telechargements\"/>
    </mc:Choice>
  </mc:AlternateContent>
  <xr:revisionPtr revIDLastSave="0" documentId="11_349309EF00D19607F9438FA0ED1F57A67C4A5A8A" xr6:coauthVersionLast="47" xr6:coauthVersionMax="47" xr10:uidLastSave="{00000000-0000-0000-0000-000000000000}"/>
  <bookViews>
    <workbookView xWindow="-120" yWindow="-120" windowWidth="19440" windowHeight="10440" tabRatio="770" xr2:uid="{00000000-000D-0000-FFFF-FFFF00000000}"/>
  </bookViews>
  <sheets>
    <sheet name="دليل الاستعمال" sheetId="1" r:id="rId1"/>
    <sheet name="البيانات" sheetId="2" r:id="rId2"/>
    <sheet name="لائحة التلاميذ" sheetId="3" r:id="rId3"/>
    <sheet name="العطل" sheetId="4" r:id="rId4"/>
    <sheet name="شتنبر" sheetId="5" r:id="rId5"/>
    <sheet name="أكتوبر" sheetId="6" r:id="rId6"/>
    <sheet name="نونبر" sheetId="7" r:id="rId7"/>
    <sheet name="دجنبر" sheetId="8" r:id="rId8"/>
    <sheet name="يناير" sheetId="9" r:id="rId9"/>
    <sheet name="فبراير" sheetId="10" r:id="rId10"/>
    <sheet name="مارس" sheetId="11" r:id="rId11"/>
    <sheet name="أبريل" sheetId="12" r:id="rId12"/>
    <sheet name="ماي" sheetId="13" r:id="rId13"/>
    <sheet name="يونيو" sheetId="14" r:id="rId14"/>
    <sheet name="الحصيلة السنوية" sheetId="15" r:id="rId15"/>
  </sheets>
  <definedNames>
    <definedName name="_xlnm.Print_Titles" localSheetId="11">أبريل!$10:$11</definedName>
    <definedName name="_xlnm.Print_Titles" localSheetId="5">أكتوبر!$10:$11</definedName>
    <definedName name="_xlnm.Print_Titles" localSheetId="14">'الحصيلة السنوية'!$8:$8</definedName>
    <definedName name="_xlnm.Print_Titles" localSheetId="3">العطل!$3:$3</definedName>
    <definedName name="_xlnm.Print_Titles" localSheetId="7">دجنبر!$10:$11</definedName>
    <definedName name="_xlnm.Print_Titles" localSheetId="4">شتنبر!$10:$11</definedName>
    <definedName name="_xlnm.Print_Titles" localSheetId="9">فبراير!$10:$11</definedName>
    <definedName name="_xlnm.Print_Titles" localSheetId="2">'لائحة التلاميذ'!$3:$3</definedName>
    <definedName name="_xlnm.Print_Titles" localSheetId="10">مارس!$10:$11</definedName>
    <definedName name="_xlnm.Print_Titles" localSheetId="12">ماي!$10:$11</definedName>
    <definedName name="_xlnm.Print_Titles" localSheetId="6">نونبر!$10:$11</definedName>
    <definedName name="_xlnm.Print_Titles" localSheetId="8">يناير!$10:$11</definedName>
    <definedName name="_xlnm.Print_Titles" localSheetId="13">يونيو!$10:$11</definedName>
    <definedName name="_xlnm.Print_Area" localSheetId="11">أبريل!$A$1:$AL$56</definedName>
    <definedName name="_xlnm.Print_Area" localSheetId="5">أكتوبر!$A$1:$AL$56</definedName>
    <definedName name="_xlnm.Print_Area" localSheetId="1">البيانات!$A$1:$D$18</definedName>
    <definedName name="_xlnm.Print_Area" localSheetId="14">'الحصيلة السنوية'!$A$1:$Q$53</definedName>
    <definedName name="_xlnm.Print_Area" localSheetId="3">العطل!$A$1:$E$34</definedName>
    <definedName name="_xlnm.Print_Area" localSheetId="7">دجنبر!$A$1:$AL$56</definedName>
    <definedName name="_xlnm.Print_Area" localSheetId="0">'دليل الاستعمال'!$A$1:$C$35</definedName>
    <definedName name="_xlnm.Print_Area" localSheetId="4">شتنبر!$A$1:$AL$56</definedName>
    <definedName name="_xlnm.Print_Area" localSheetId="9">فبراير!$A$1:$AL$56</definedName>
    <definedName name="_xlnm.Print_Area" localSheetId="2">'لائحة التلاميذ'!$A$1:$D$43</definedName>
    <definedName name="_xlnm.Print_Area" localSheetId="10">مارس!$A$1:$AL$56</definedName>
    <definedName name="_xlnm.Print_Area" localSheetId="12">ماي!$A$1:$AL$56</definedName>
    <definedName name="_xlnm.Print_Area" localSheetId="6">نونبر!$A$1:$AL$56</definedName>
    <definedName name="_xlnm.Print_Area" localSheetId="8">يناير!$A$1:$AL$56</definedName>
    <definedName name="_xlnm.Print_Area" localSheetId="13">يونيو!$A$1:$AL$56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8" i="15" l="1"/>
  <c r="P48" i="15"/>
  <c r="O48" i="15"/>
  <c r="N48" i="15"/>
  <c r="M48" i="15"/>
  <c r="L48" i="15"/>
  <c r="K48" i="15"/>
  <c r="I48" i="15"/>
  <c r="H48" i="15"/>
  <c r="G48" i="15"/>
  <c r="F48" i="15"/>
  <c r="E48" i="15"/>
  <c r="D48" i="15"/>
  <c r="C48" i="15"/>
  <c r="B48" i="15"/>
  <c r="J48" i="15" s="1"/>
  <c r="Q47" i="15"/>
  <c r="P47" i="15"/>
  <c r="O47" i="15"/>
  <c r="N47" i="15"/>
  <c r="M47" i="15"/>
  <c r="L47" i="15"/>
  <c r="K47" i="15"/>
  <c r="I47" i="15"/>
  <c r="H47" i="15"/>
  <c r="G47" i="15"/>
  <c r="F47" i="15"/>
  <c r="E47" i="15"/>
  <c r="D47" i="15"/>
  <c r="C47" i="15"/>
  <c r="B47" i="15"/>
  <c r="J47" i="15" s="1"/>
  <c r="Q46" i="15"/>
  <c r="P46" i="15"/>
  <c r="O46" i="15"/>
  <c r="N46" i="15"/>
  <c r="M46" i="15"/>
  <c r="L46" i="15"/>
  <c r="K46" i="15"/>
  <c r="I46" i="15"/>
  <c r="H46" i="15"/>
  <c r="G46" i="15"/>
  <c r="F46" i="15"/>
  <c r="E46" i="15"/>
  <c r="D46" i="15"/>
  <c r="C46" i="15"/>
  <c r="B46" i="15"/>
  <c r="J46" i="15" s="1"/>
  <c r="Q45" i="15"/>
  <c r="P45" i="15"/>
  <c r="O45" i="15"/>
  <c r="N45" i="15"/>
  <c r="M45" i="15"/>
  <c r="L45" i="15"/>
  <c r="K45" i="15"/>
  <c r="I45" i="15"/>
  <c r="H45" i="15"/>
  <c r="G45" i="15"/>
  <c r="F45" i="15"/>
  <c r="E45" i="15"/>
  <c r="D45" i="15"/>
  <c r="C45" i="15"/>
  <c r="B45" i="15"/>
  <c r="J45" i="15" s="1"/>
  <c r="Q44" i="15"/>
  <c r="P44" i="15"/>
  <c r="O44" i="15"/>
  <c r="N44" i="15"/>
  <c r="M44" i="15"/>
  <c r="L44" i="15"/>
  <c r="K44" i="15"/>
  <c r="I44" i="15"/>
  <c r="H44" i="15"/>
  <c r="G44" i="15"/>
  <c r="F44" i="15"/>
  <c r="E44" i="15"/>
  <c r="D44" i="15"/>
  <c r="C44" i="15"/>
  <c r="B44" i="15"/>
  <c r="J44" i="15" s="1"/>
  <c r="Q43" i="15"/>
  <c r="P43" i="15"/>
  <c r="O43" i="15"/>
  <c r="N43" i="15"/>
  <c r="M43" i="15"/>
  <c r="L43" i="15"/>
  <c r="K43" i="15"/>
  <c r="I43" i="15"/>
  <c r="H43" i="15"/>
  <c r="G43" i="15"/>
  <c r="F43" i="15"/>
  <c r="E43" i="15"/>
  <c r="D43" i="15"/>
  <c r="C43" i="15"/>
  <c r="B43" i="15"/>
  <c r="J43" i="15" s="1"/>
  <c r="Q42" i="15"/>
  <c r="P42" i="15"/>
  <c r="O42" i="15"/>
  <c r="N42" i="15"/>
  <c r="M42" i="15"/>
  <c r="L42" i="15"/>
  <c r="K42" i="15"/>
  <c r="I42" i="15"/>
  <c r="H42" i="15"/>
  <c r="G42" i="15"/>
  <c r="F42" i="15"/>
  <c r="E42" i="15"/>
  <c r="D42" i="15"/>
  <c r="C42" i="15"/>
  <c r="B42" i="15"/>
  <c r="J42" i="15" s="1"/>
  <c r="Q41" i="15"/>
  <c r="P41" i="15"/>
  <c r="O41" i="15"/>
  <c r="N41" i="15"/>
  <c r="M41" i="15"/>
  <c r="L41" i="15"/>
  <c r="K41" i="15"/>
  <c r="I41" i="15"/>
  <c r="H41" i="15"/>
  <c r="G41" i="15"/>
  <c r="F41" i="15"/>
  <c r="E41" i="15"/>
  <c r="D41" i="15"/>
  <c r="C41" i="15"/>
  <c r="B41" i="15"/>
  <c r="J41" i="15" s="1"/>
  <c r="Q40" i="15"/>
  <c r="P40" i="15"/>
  <c r="O40" i="15"/>
  <c r="N40" i="15"/>
  <c r="M40" i="15"/>
  <c r="L40" i="15"/>
  <c r="K40" i="15"/>
  <c r="I40" i="15"/>
  <c r="H40" i="15"/>
  <c r="G40" i="15"/>
  <c r="F40" i="15"/>
  <c r="E40" i="15"/>
  <c r="D40" i="15"/>
  <c r="C40" i="15"/>
  <c r="B40" i="15"/>
  <c r="J40" i="15" s="1"/>
  <c r="Q39" i="15"/>
  <c r="P39" i="15"/>
  <c r="O39" i="15"/>
  <c r="N39" i="15"/>
  <c r="M39" i="15"/>
  <c r="L39" i="15"/>
  <c r="K39" i="15"/>
  <c r="I39" i="15"/>
  <c r="H39" i="15"/>
  <c r="G39" i="15"/>
  <c r="F39" i="15"/>
  <c r="E39" i="15"/>
  <c r="D39" i="15"/>
  <c r="C39" i="15"/>
  <c r="B39" i="15"/>
  <c r="J39" i="15" s="1"/>
  <c r="Q38" i="15"/>
  <c r="P38" i="15"/>
  <c r="O38" i="15"/>
  <c r="N38" i="15"/>
  <c r="M38" i="15"/>
  <c r="L38" i="15"/>
  <c r="K38" i="15"/>
  <c r="I38" i="15"/>
  <c r="H38" i="15"/>
  <c r="G38" i="15"/>
  <c r="F38" i="15"/>
  <c r="E38" i="15"/>
  <c r="D38" i="15"/>
  <c r="C38" i="15"/>
  <c r="B38" i="15"/>
  <c r="J38" i="15" s="1"/>
  <c r="Q37" i="15"/>
  <c r="P37" i="15"/>
  <c r="O37" i="15"/>
  <c r="N37" i="15"/>
  <c r="M37" i="15"/>
  <c r="L37" i="15"/>
  <c r="K37" i="15"/>
  <c r="I37" i="15"/>
  <c r="H37" i="15"/>
  <c r="G37" i="15"/>
  <c r="F37" i="15"/>
  <c r="E37" i="15"/>
  <c r="D37" i="15"/>
  <c r="C37" i="15"/>
  <c r="B37" i="15"/>
  <c r="J37" i="15" s="1"/>
  <c r="Q36" i="15"/>
  <c r="P36" i="15"/>
  <c r="O36" i="15"/>
  <c r="N36" i="15"/>
  <c r="M36" i="15"/>
  <c r="L36" i="15"/>
  <c r="K36" i="15"/>
  <c r="I36" i="15"/>
  <c r="H36" i="15"/>
  <c r="G36" i="15"/>
  <c r="F36" i="15"/>
  <c r="E36" i="15"/>
  <c r="D36" i="15"/>
  <c r="C36" i="15"/>
  <c r="B36" i="15"/>
  <c r="J36" i="15" s="1"/>
  <c r="Q35" i="15"/>
  <c r="P35" i="15"/>
  <c r="O35" i="15"/>
  <c r="N35" i="15"/>
  <c r="M35" i="15"/>
  <c r="L35" i="15"/>
  <c r="K35" i="15"/>
  <c r="I35" i="15"/>
  <c r="H35" i="15"/>
  <c r="G35" i="15"/>
  <c r="F35" i="15"/>
  <c r="E35" i="15"/>
  <c r="D35" i="15"/>
  <c r="C35" i="15"/>
  <c r="B35" i="15"/>
  <c r="J35" i="15" s="1"/>
  <c r="Q34" i="15"/>
  <c r="P34" i="15"/>
  <c r="O34" i="15"/>
  <c r="N34" i="15"/>
  <c r="M34" i="15"/>
  <c r="L34" i="15"/>
  <c r="K34" i="15"/>
  <c r="I34" i="15"/>
  <c r="H34" i="15"/>
  <c r="G34" i="15"/>
  <c r="F34" i="15"/>
  <c r="E34" i="15"/>
  <c r="D34" i="15"/>
  <c r="C34" i="15"/>
  <c r="B34" i="15"/>
  <c r="J34" i="15" s="1"/>
  <c r="Q33" i="15"/>
  <c r="P33" i="15"/>
  <c r="O33" i="15"/>
  <c r="N33" i="15"/>
  <c r="M33" i="15"/>
  <c r="L33" i="15"/>
  <c r="K33" i="15"/>
  <c r="I33" i="15"/>
  <c r="H33" i="15"/>
  <c r="G33" i="15"/>
  <c r="F33" i="15"/>
  <c r="E33" i="15"/>
  <c r="D33" i="15"/>
  <c r="C33" i="15"/>
  <c r="B33" i="15"/>
  <c r="J33" i="15" s="1"/>
  <c r="Q32" i="15"/>
  <c r="P32" i="15"/>
  <c r="O32" i="15"/>
  <c r="N32" i="15"/>
  <c r="M32" i="15"/>
  <c r="L32" i="15"/>
  <c r="K32" i="15"/>
  <c r="I32" i="15"/>
  <c r="H32" i="15"/>
  <c r="G32" i="15"/>
  <c r="F32" i="15"/>
  <c r="E32" i="15"/>
  <c r="D32" i="15"/>
  <c r="C32" i="15"/>
  <c r="B32" i="15"/>
  <c r="J32" i="15" s="1"/>
  <c r="Q31" i="15"/>
  <c r="P31" i="15"/>
  <c r="O31" i="15"/>
  <c r="N31" i="15"/>
  <c r="M31" i="15"/>
  <c r="L31" i="15"/>
  <c r="K31" i="15"/>
  <c r="I31" i="15"/>
  <c r="H31" i="15"/>
  <c r="G31" i="15"/>
  <c r="F31" i="15"/>
  <c r="E31" i="15"/>
  <c r="D31" i="15"/>
  <c r="C31" i="15"/>
  <c r="B31" i="15"/>
  <c r="J31" i="15" s="1"/>
  <c r="Q30" i="15"/>
  <c r="P30" i="15"/>
  <c r="O30" i="15"/>
  <c r="N30" i="15"/>
  <c r="M30" i="15"/>
  <c r="L30" i="15"/>
  <c r="K30" i="15"/>
  <c r="I30" i="15"/>
  <c r="H30" i="15"/>
  <c r="G30" i="15"/>
  <c r="F30" i="15"/>
  <c r="E30" i="15"/>
  <c r="D30" i="15"/>
  <c r="C30" i="15"/>
  <c r="B30" i="15"/>
  <c r="J30" i="15" s="1"/>
  <c r="Q29" i="15"/>
  <c r="P29" i="15"/>
  <c r="O29" i="15"/>
  <c r="N29" i="15"/>
  <c r="M29" i="15"/>
  <c r="L29" i="15"/>
  <c r="K29" i="15"/>
  <c r="I29" i="15"/>
  <c r="H29" i="15"/>
  <c r="G29" i="15"/>
  <c r="F29" i="15"/>
  <c r="E29" i="15"/>
  <c r="D29" i="15"/>
  <c r="C29" i="15"/>
  <c r="B29" i="15"/>
  <c r="J29" i="15" s="1"/>
  <c r="Q28" i="15"/>
  <c r="P28" i="15"/>
  <c r="O28" i="15"/>
  <c r="N28" i="15"/>
  <c r="M28" i="15"/>
  <c r="L28" i="15"/>
  <c r="K28" i="15"/>
  <c r="I28" i="15"/>
  <c r="H28" i="15"/>
  <c r="G28" i="15"/>
  <c r="F28" i="15"/>
  <c r="E28" i="15"/>
  <c r="D28" i="15"/>
  <c r="C28" i="15"/>
  <c r="B28" i="15"/>
  <c r="J28" i="15" s="1"/>
  <c r="Q27" i="15"/>
  <c r="P27" i="15"/>
  <c r="O27" i="15"/>
  <c r="N27" i="15"/>
  <c r="M27" i="15"/>
  <c r="L27" i="15"/>
  <c r="K27" i="15"/>
  <c r="I27" i="15"/>
  <c r="H27" i="15"/>
  <c r="G27" i="15"/>
  <c r="F27" i="15"/>
  <c r="E27" i="15"/>
  <c r="D27" i="15"/>
  <c r="C27" i="15"/>
  <c r="B27" i="15"/>
  <c r="J27" i="15" s="1"/>
  <c r="Q26" i="15"/>
  <c r="P26" i="15"/>
  <c r="O26" i="15"/>
  <c r="N26" i="15"/>
  <c r="M26" i="15"/>
  <c r="L26" i="15"/>
  <c r="K26" i="15"/>
  <c r="I26" i="15"/>
  <c r="H26" i="15"/>
  <c r="G26" i="15"/>
  <c r="F26" i="15"/>
  <c r="E26" i="15"/>
  <c r="D26" i="15"/>
  <c r="C26" i="15"/>
  <c r="B26" i="15"/>
  <c r="J26" i="15" s="1"/>
  <c r="Q25" i="15"/>
  <c r="P25" i="15"/>
  <c r="O25" i="15"/>
  <c r="N25" i="15"/>
  <c r="M25" i="15"/>
  <c r="L25" i="15"/>
  <c r="K25" i="15"/>
  <c r="I25" i="15"/>
  <c r="H25" i="15"/>
  <c r="G25" i="15"/>
  <c r="F25" i="15"/>
  <c r="E25" i="15"/>
  <c r="D25" i="15"/>
  <c r="C25" i="15"/>
  <c r="B25" i="15"/>
  <c r="J25" i="15" s="1"/>
  <c r="Q24" i="15"/>
  <c r="P24" i="15"/>
  <c r="O24" i="15"/>
  <c r="N24" i="15"/>
  <c r="M24" i="15"/>
  <c r="L24" i="15"/>
  <c r="K24" i="15"/>
  <c r="I24" i="15"/>
  <c r="H24" i="15"/>
  <c r="G24" i="15"/>
  <c r="F24" i="15"/>
  <c r="E24" i="15"/>
  <c r="D24" i="15"/>
  <c r="C24" i="15"/>
  <c r="B24" i="15"/>
  <c r="J24" i="15" s="1"/>
  <c r="Q23" i="15"/>
  <c r="P23" i="15"/>
  <c r="O23" i="15"/>
  <c r="N23" i="15"/>
  <c r="M23" i="15"/>
  <c r="L23" i="15"/>
  <c r="K23" i="15"/>
  <c r="I23" i="15"/>
  <c r="H23" i="15"/>
  <c r="G23" i="15"/>
  <c r="F23" i="15"/>
  <c r="E23" i="15"/>
  <c r="D23" i="15"/>
  <c r="C23" i="15"/>
  <c r="B23" i="15"/>
  <c r="J23" i="15" s="1"/>
  <c r="Q22" i="15"/>
  <c r="P22" i="15"/>
  <c r="O22" i="15"/>
  <c r="N22" i="15"/>
  <c r="M22" i="15"/>
  <c r="L22" i="15"/>
  <c r="K22" i="15"/>
  <c r="I22" i="15"/>
  <c r="H22" i="15"/>
  <c r="G22" i="15"/>
  <c r="F22" i="15"/>
  <c r="E22" i="15"/>
  <c r="D22" i="15"/>
  <c r="C22" i="15"/>
  <c r="B22" i="15"/>
  <c r="J22" i="15" s="1"/>
  <c r="Q21" i="15"/>
  <c r="P21" i="15"/>
  <c r="O21" i="15"/>
  <c r="N21" i="15"/>
  <c r="M21" i="15"/>
  <c r="L21" i="15"/>
  <c r="K21" i="15"/>
  <c r="I21" i="15"/>
  <c r="H21" i="15"/>
  <c r="G21" i="15"/>
  <c r="F21" i="15"/>
  <c r="E21" i="15"/>
  <c r="D21" i="15"/>
  <c r="C21" i="15"/>
  <c r="B21" i="15"/>
  <c r="J21" i="15" s="1"/>
  <c r="Q20" i="15"/>
  <c r="P20" i="15"/>
  <c r="O20" i="15"/>
  <c r="N20" i="15"/>
  <c r="M20" i="15"/>
  <c r="L20" i="15"/>
  <c r="K20" i="15"/>
  <c r="I20" i="15"/>
  <c r="H20" i="15"/>
  <c r="G20" i="15"/>
  <c r="F20" i="15"/>
  <c r="E20" i="15"/>
  <c r="D20" i="15"/>
  <c r="C20" i="15"/>
  <c r="B20" i="15"/>
  <c r="J20" i="15" s="1"/>
  <c r="Q19" i="15"/>
  <c r="P19" i="15"/>
  <c r="O19" i="15"/>
  <c r="N19" i="15"/>
  <c r="M19" i="15"/>
  <c r="L19" i="15"/>
  <c r="K19" i="15"/>
  <c r="I19" i="15"/>
  <c r="H19" i="15"/>
  <c r="G19" i="15"/>
  <c r="F19" i="15"/>
  <c r="E19" i="15"/>
  <c r="D19" i="15"/>
  <c r="C19" i="15"/>
  <c r="B19" i="15"/>
  <c r="J19" i="15" s="1"/>
  <c r="Q18" i="15"/>
  <c r="P18" i="15"/>
  <c r="O18" i="15"/>
  <c r="N18" i="15"/>
  <c r="M18" i="15"/>
  <c r="L18" i="15"/>
  <c r="K18" i="15"/>
  <c r="I18" i="15"/>
  <c r="H18" i="15"/>
  <c r="G18" i="15"/>
  <c r="F18" i="15"/>
  <c r="E18" i="15"/>
  <c r="D18" i="15"/>
  <c r="C18" i="15"/>
  <c r="B18" i="15"/>
  <c r="J18" i="15" s="1"/>
  <c r="Q17" i="15"/>
  <c r="P17" i="15"/>
  <c r="O17" i="15"/>
  <c r="N17" i="15"/>
  <c r="M17" i="15"/>
  <c r="L17" i="15"/>
  <c r="K17" i="15"/>
  <c r="I17" i="15"/>
  <c r="H17" i="15"/>
  <c r="G17" i="15"/>
  <c r="F17" i="15"/>
  <c r="E17" i="15"/>
  <c r="D17" i="15"/>
  <c r="C17" i="15"/>
  <c r="B17" i="15"/>
  <c r="J17" i="15" s="1"/>
  <c r="Q16" i="15"/>
  <c r="P16" i="15"/>
  <c r="O16" i="15"/>
  <c r="N16" i="15"/>
  <c r="M16" i="15"/>
  <c r="L16" i="15"/>
  <c r="K16" i="15"/>
  <c r="I16" i="15"/>
  <c r="H16" i="15"/>
  <c r="G16" i="15"/>
  <c r="F16" i="15"/>
  <c r="E16" i="15"/>
  <c r="D16" i="15"/>
  <c r="C16" i="15"/>
  <c r="B16" i="15"/>
  <c r="J16" i="15" s="1"/>
  <c r="Q15" i="15"/>
  <c r="P15" i="15"/>
  <c r="O15" i="15"/>
  <c r="N15" i="15"/>
  <c r="M15" i="15"/>
  <c r="L15" i="15"/>
  <c r="K15" i="15"/>
  <c r="I15" i="15"/>
  <c r="H15" i="15"/>
  <c r="G15" i="15"/>
  <c r="F15" i="15"/>
  <c r="E15" i="15"/>
  <c r="D15" i="15"/>
  <c r="C15" i="15"/>
  <c r="B15" i="15"/>
  <c r="J15" i="15" s="1"/>
  <c r="Q14" i="15"/>
  <c r="P14" i="15"/>
  <c r="O14" i="15"/>
  <c r="N14" i="15"/>
  <c r="M14" i="15"/>
  <c r="L14" i="15"/>
  <c r="K14" i="15"/>
  <c r="I14" i="15"/>
  <c r="H14" i="15"/>
  <c r="G14" i="15"/>
  <c r="F14" i="15"/>
  <c r="E14" i="15"/>
  <c r="D14" i="15"/>
  <c r="C14" i="15"/>
  <c r="B14" i="15"/>
  <c r="J14" i="15" s="1"/>
  <c r="Q13" i="15"/>
  <c r="P13" i="15"/>
  <c r="O13" i="15"/>
  <c r="N13" i="15"/>
  <c r="M13" i="15"/>
  <c r="L13" i="15"/>
  <c r="K13" i="15"/>
  <c r="I13" i="15"/>
  <c r="H13" i="15"/>
  <c r="G13" i="15"/>
  <c r="F13" i="15"/>
  <c r="E13" i="15"/>
  <c r="D13" i="15"/>
  <c r="C13" i="15"/>
  <c r="B13" i="15"/>
  <c r="J13" i="15" s="1"/>
  <c r="Q12" i="15"/>
  <c r="P12" i="15"/>
  <c r="O12" i="15"/>
  <c r="N12" i="15"/>
  <c r="M12" i="15"/>
  <c r="L12" i="15"/>
  <c r="K12" i="15"/>
  <c r="I12" i="15"/>
  <c r="H12" i="15"/>
  <c r="G12" i="15"/>
  <c r="F12" i="15"/>
  <c r="E12" i="15"/>
  <c r="D12" i="15"/>
  <c r="C12" i="15"/>
  <c r="B12" i="15"/>
  <c r="J12" i="15" s="1"/>
  <c r="Q11" i="15"/>
  <c r="P11" i="15"/>
  <c r="O11" i="15"/>
  <c r="N11" i="15"/>
  <c r="M11" i="15"/>
  <c r="L11" i="15"/>
  <c r="K11" i="15"/>
  <c r="I11" i="15"/>
  <c r="H11" i="15"/>
  <c r="G11" i="15"/>
  <c r="F11" i="15"/>
  <c r="E11" i="15"/>
  <c r="D11" i="15"/>
  <c r="C11" i="15"/>
  <c r="B11" i="15"/>
  <c r="J11" i="15" s="1"/>
  <c r="Q10" i="15"/>
  <c r="P10" i="15"/>
  <c r="O10" i="15"/>
  <c r="N10" i="15"/>
  <c r="M10" i="15"/>
  <c r="L10" i="15"/>
  <c r="K10" i="15"/>
  <c r="I10" i="15"/>
  <c r="H10" i="15"/>
  <c r="G10" i="15"/>
  <c r="F10" i="15"/>
  <c r="E10" i="15"/>
  <c r="D10" i="15"/>
  <c r="C10" i="15"/>
  <c r="B10" i="15"/>
  <c r="J10" i="15" s="1"/>
  <c r="Q9" i="15"/>
  <c r="P9" i="15"/>
  <c r="P49" i="15" s="1"/>
  <c r="O9" i="15"/>
  <c r="O49" i="15" s="1"/>
  <c r="N9" i="15"/>
  <c r="N49" i="15" s="1"/>
  <c r="M9" i="15"/>
  <c r="Q49" i="15" s="1"/>
  <c r="L9" i="15"/>
  <c r="K9" i="15"/>
  <c r="K49" i="15" s="1"/>
  <c r="I9" i="15"/>
  <c r="H9" i="15"/>
  <c r="H49" i="15" s="1"/>
  <c r="G9" i="15"/>
  <c r="G49" i="15" s="1"/>
  <c r="F9" i="15"/>
  <c r="F49" i="15" s="1"/>
  <c r="E9" i="15"/>
  <c r="E49" i="15" s="1"/>
  <c r="D9" i="15"/>
  <c r="C9" i="15"/>
  <c r="C49" i="15" s="1"/>
  <c r="B9" i="15"/>
  <c r="J9" i="15" s="1"/>
  <c r="K3" i="15"/>
  <c r="F3" i="15"/>
  <c r="A3" i="15"/>
  <c r="K2" i="15"/>
  <c r="F2" i="15"/>
  <c r="A2" i="15"/>
  <c r="AL51" i="14"/>
  <c r="AK51" i="14"/>
  <c r="AI51" i="14"/>
  <c r="B51" i="14"/>
  <c r="AH51" i="14" s="1"/>
  <c r="B50" i="14"/>
  <c r="B49" i="14"/>
  <c r="AK48" i="14"/>
  <c r="B48" i="14"/>
  <c r="AJ48" i="14" s="1"/>
  <c r="AL47" i="14"/>
  <c r="AK47" i="14"/>
  <c r="AI47" i="14"/>
  <c r="B47" i="14"/>
  <c r="AH47" i="14" s="1"/>
  <c r="AI46" i="14"/>
  <c r="B46" i="14"/>
  <c r="AJ46" i="14" s="1"/>
  <c r="B45" i="14"/>
  <c r="AK44" i="14"/>
  <c r="B44" i="14"/>
  <c r="AJ44" i="14" s="1"/>
  <c r="AL43" i="14"/>
  <c r="AK43" i="14"/>
  <c r="AI43" i="14"/>
  <c r="B43" i="14"/>
  <c r="AH43" i="14" s="1"/>
  <c r="AJ42" i="14"/>
  <c r="AI42" i="14"/>
  <c r="B42" i="14"/>
  <c r="B41" i="14"/>
  <c r="AK40" i="14"/>
  <c r="B40" i="14"/>
  <c r="AJ40" i="14" s="1"/>
  <c r="AL39" i="14"/>
  <c r="AK39" i="14"/>
  <c r="AI39" i="14"/>
  <c r="B39" i="14"/>
  <c r="AH39" i="14" s="1"/>
  <c r="AI38" i="14"/>
  <c r="B38" i="14"/>
  <c r="AH37" i="14"/>
  <c r="B37" i="14"/>
  <c r="AK36" i="14"/>
  <c r="B36" i="14"/>
  <c r="AJ36" i="14" s="1"/>
  <c r="AL35" i="14"/>
  <c r="AK35" i="14"/>
  <c r="AI35" i="14"/>
  <c r="B35" i="14"/>
  <c r="AH35" i="14" s="1"/>
  <c r="AJ34" i="14"/>
  <c r="B34" i="14"/>
  <c r="AH33" i="14"/>
  <c r="B33" i="14"/>
  <c r="AK32" i="14"/>
  <c r="B32" i="14"/>
  <c r="AJ32" i="14" s="1"/>
  <c r="AL31" i="14"/>
  <c r="AK31" i="14"/>
  <c r="AI31" i="14"/>
  <c r="B31" i="14"/>
  <c r="AH31" i="14" s="1"/>
  <c r="AJ30" i="14"/>
  <c r="B30" i="14"/>
  <c r="AH29" i="14"/>
  <c r="B29" i="14"/>
  <c r="AK28" i="14"/>
  <c r="B28" i="14"/>
  <c r="AJ28" i="14" s="1"/>
  <c r="AL27" i="14"/>
  <c r="AK27" i="14"/>
  <c r="AI27" i="14"/>
  <c r="B27" i="14"/>
  <c r="AH27" i="14" s="1"/>
  <c r="B26" i="14"/>
  <c r="B25" i="14"/>
  <c r="AK24" i="14"/>
  <c r="B24" i="14"/>
  <c r="AJ24" i="14" s="1"/>
  <c r="AL23" i="14"/>
  <c r="AK23" i="14"/>
  <c r="AI23" i="14"/>
  <c r="B23" i="14"/>
  <c r="AH23" i="14" s="1"/>
  <c r="AI22" i="14"/>
  <c r="B22" i="14"/>
  <c r="B21" i="14"/>
  <c r="AK20" i="14"/>
  <c r="B20" i="14"/>
  <c r="AJ20" i="14" s="1"/>
  <c r="AL19" i="14"/>
  <c r="AK19" i="14"/>
  <c r="AI19" i="14"/>
  <c r="B19" i="14"/>
  <c r="AH19" i="14" s="1"/>
  <c r="B18" i="14"/>
  <c r="B17" i="14"/>
  <c r="AK16" i="14"/>
  <c r="B16" i="14"/>
  <c r="AJ16" i="14" s="1"/>
  <c r="AL15" i="14"/>
  <c r="AK15" i="14"/>
  <c r="AI15" i="14"/>
  <c r="B15" i="14"/>
  <c r="AH15" i="14" s="1"/>
  <c r="AI14" i="14"/>
  <c r="B14" i="14"/>
  <c r="AJ14" i="14" s="1"/>
  <c r="AH13" i="14"/>
  <c r="B13" i="14"/>
  <c r="AK12" i="14"/>
  <c r="B12" i="14"/>
  <c r="AJ12" i="14" s="1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A54" i="14" s="1"/>
  <c r="A5" i="14"/>
  <c r="Y3" i="14"/>
  <c r="M3" i="14"/>
  <c r="A3" i="14"/>
  <c r="Y2" i="14"/>
  <c r="M2" i="14"/>
  <c r="A2" i="14"/>
  <c r="AK51" i="13"/>
  <c r="AI51" i="13"/>
  <c r="B51" i="13"/>
  <c r="AJ51" i="13" s="1"/>
  <c r="B50" i="13"/>
  <c r="AJ50" i="13" s="1"/>
  <c r="AJ49" i="13"/>
  <c r="AI49" i="13"/>
  <c r="B49" i="13"/>
  <c r="AK49" i="13" s="1"/>
  <c r="AI48" i="13"/>
  <c r="AH48" i="13"/>
  <c r="B48" i="13"/>
  <c r="AJ48" i="13" s="1"/>
  <c r="AK47" i="13"/>
  <c r="AJ47" i="13"/>
  <c r="AI47" i="13"/>
  <c r="B47" i="13"/>
  <c r="B46" i="13"/>
  <c r="AK45" i="13"/>
  <c r="B45" i="13"/>
  <c r="AL44" i="13"/>
  <c r="AK44" i="13"/>
  <c r="AH44" i="13"/>
  <c r="B44" i="13"/>
  <c r="AJ44" i="13" s="1"/>
  <c r="B43" i="13"/>
  <c r="AL42" i="13"/>
  <c r="AK42" i="13"/>
  <c r="AI42" i="13"/>
  <c r="AH42" i="13"/>
  <c r="B42" i="13"/>
  <c r="AJ42" i="13" s="1"/>
  <c r="B41" i="13"/>
  <c r="AL40" i="13"/>
  <c r="AK40" i="13"/>
  <c r="AI40" i="13"/>
  <c r="AH40" i="13"/>
  <c r="B40" i="13"/>
  <c r="AJ40" i="13" s="1"/>
  <c r="AJ39" i="13"/>
  <c r="AI39" i="13"/>
  <c r="B39" i="13"/>
  <c r="AL38" i="13"/>
  <c r="AK38" i="13"/>
  <c r="AI38" i="13"/>
  <c r="B38" i="13"/>
  <c r="AJ38" i="13" s="1"/>
  <c r="B37" i="13"/>
  <c r="B36" i="13"/>
  <c r="AJ36" i="13" s="1"/>
  <c r="AL35" i="13"/>
  <c r="AK35" i="13"/>
  <c r="AJ35" i="13"/>
  <c r="AI35" i="13"/>
  <c r="B35" i="13"/>
  <c r="AH35" i="13" s="1"/>
  <c r="B34" i="13"/>
  <c r="B33" i="13"/>
  <c r="AL33" i="13" s="1"/>
  <c r="AL32" i="13"/>
  <c r="AK32" i="13"/>
  <c r="AI32" i="13"/>
  <c r="AH32" i="13"/>
  <c r="B32" i="13"/>
  <c r="AJ32" i="13" s="1"/>
  <c r="AJ31" i="13"/>
  <c r="AI31" i="13"/>
  <c r="B31" i="13"/>
  <c r="AH31" i="13" s="1"/>
  <c r="AL30" i="13"/>
  <c r="B30" i="13"/>
  <c r="AK30" i="13" s="1"/>
  <c r="AK29" i="13"/>
  <c r="AJ29" i="13"/>
  <c r="AI29" i="13"/>
  <c r="AH29" i="13"/>
  <c r="B29" i="13"/>
  <c r="AL29" i="13" s="1"/>
  <c r="AI28" i="13"/>
  <c r="AH28" i="13"/>
  <c r="B28" i="13"/>
  <c r="AJ28" i="13" s="1"/>
  <c r="AL27" i="13"/>
  <c r="AK27" i="13"/>
  <c r="AJ27" i="13"/>
  <c r="B27" i="13"/>
  <c r="AH27" i="13" s="1"/>
  <c r="AL26" i="13"/>
  <c r="AK26" i="13"/>
  <c r="AJ26" i="13"/>
  <c r="AI26" i="13"/>
  <c r="AH26" i="13"/>
  <c r="B26" i="13"/>
  <c r="AI25" i="13"/>
  <c r="AH25" i="13"/>
  <c r="B25" i="13"/>
  <c r="AL25" i="13" s="1"/>
  <c r="AL24" i="13"/>
  <c r="AK24" i="13"/>
  <c r="AI24" i="13"/>
  <c r="B24" i="13"/>
  <c r="AJ24" i="13" s="1"/>
  <c r="AL23" i="13"/>
  <c r="AK23" i="13"/>
  <c r="AI23" i="13"/>
  <c r="B23" i="13"/>
  <c r="AH23" i="13" s="1"/>
  <c r="AI22" i="13"/>
  <c r="AH22" i="13"/>
  <c r="B22" i="13"/>
  <c r="AL22" i="13" s="1"/>
  <c r="AK21" i="13"/>
  <c r="AJ21" i="13"/>
  <c r="AI21" i="13"/>
  <c r="B21" i="13"/>
  <c r="AL21" i="13" s="1"/>
  <c r="AL20" i="13"/>
  <c r="AK20" i="13"/>
  <c r="AH20" i="13"/>
  <c r="B20" i="13"/>
  <c r="AJ20" i="13" s="1"/>
  <c r="B19" i="13"/>
  <c r="AH19" i="13" s="1"/>
  <c r="AL18" i="13"/>
  <c r="AK18" i="13"/>
  <c r="AJ18" i="13"/>
  <c r="AI18" i="13"/>
  <c r="B18" i="13"/>
  <c r="AH18" i="13" s="1"/>
  <c r="AK17" i="13"/>
  <c r="AJ17" i="13"/>
  <c r="AH17" i="13"/>
  <c r="B17" i="13"/>
  <c r="AL17" i="13" s="1"/>
  <c r="B16" i="13"/>
  <c r="AJ16" i="13" s="1"/>
  <c r="AL15" i="13"/>
  <c r="AK15" i="13"/>
  <c r="AJ15" i="13"/>
  <c r="AI15" i="13"/>
  <c r="B15" i="13"/>
  <c r="AH15" i="13" s="1"/>
  <c r="AK14" i="13"/>
  <c r="AJ14" i="13"/>
  <c r="AH14" i="13"/>
  <c r="B14" i="13"/>
  <c r="AL14" i="13" s="1"/>
  <c r="B13" i="13"/>
  <c r="AL13" i="13" s="1"/>
  <c r="AL12" i="13"/>
  <c r="AK12" i="13"/>
  <c r="AI12" i="13"/>
  <c r="AH12" i="13"/>
  <c r="B12" i="13"/>
  <c r="AJ12" i="13" s="1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AG9" i="13"/>
  <c r="AF9" i="13"/>
  <c r="AE9" i="13"/>
  <c r="AD9" i="13"/>
  <c r="AC9" i="13"/>
  <c r="AB9" i="13"/>
  <c r="AA9" i="13"/>
  <c r="Z9" i="13"/>
  <c r="Y9" i="13"/>
  <c r="X9" i="13"/>
  <c r="W9" i="13"/>
  <c r="V9" i="13"/>
  <c r="U9" i="13"/>
  <c r="T9" i="13"/>
  <c r="S9" i="13"/>
  <c r="R9" i="13"/>
  <c r="Q9" i="13"/>
  <c r="P9" i="13"/>
  <c r="O9" i="13"/>
  <c r="N9" i="13"/>
  <c r="M9" i="13"/>
  <c r="L9" i="13"/>
  <c r="K9" i="13"/>
  <c r="J9" i="13"/>
  <c r="I9" i="13"/>
  <c r="H9" i="13"/>
  <c r="G9" i="13"/>
  <c r="F9" i="13"/>
  <c r="E9" i="13"/>
  <c r="D9" i="13"/>
  <c r="C9" i="13"/>
  <c r="A5" i="13"/>
  <c r="Y3" i="13"/>
  <c r="M3" i="13"/>
  <c r="A3" i="13"/>
  <c r="Y2" i="13"/>
  <c r="M2" i="13"/>
  <c r="A2" i="13"/>
  <c r="AL51" i="12"/>
  <c r="B51" i="12"/>
  <c r="AL50" i="12"/>
  <c r="AK50" i="12"/>
  <c r="AJ50" i="12"/>
  <c r="AI50" i="12"/>
  <c r="AH50" i="12"/>
  <c r="B50" i="12"/>
  <c r="AK49" i="12"/>
  <c r="AJ49" i="12"/>
  <c r="AI49" i="12"/>
  <c r="AH49" i="12"/>
  <c r="B49" i="12"/>
  <c r="AL49" i="12" s="1"/>
  <c r="AI48" i="12"/>
  <c r="AH48" i="12"/>
  <c r="B48" i="12"/>
  <c r="AL48" i="12" s="1"/>
  <c r="AL47" i="12"/>
  <c r="B47" i="12"/>
  <c r="AL46" i="12"/>
  <c r="AK46" i="12"/>
  <c r="AJ46" i="12"/>
  <c r="AI46" i="12"/>
  <c r="AH46" i="12"/>
  <c r="B46" i="12"/>
  <c r="AK45" i="12"/>
  <c r="AJ45" i="12"/>
  <c r="AI45" i="12"/>
  <c r="AH45" i="12"/>
  <c r="B45" i="12"/>
  <c r="AL45" i="12" s="1"/>
  <c r="AI44" i="12"/>
  <c r="B44" i="12"/>
  <c r="AL43" i="12"/>
  <c r="B43" i="12"/>
  <c r="AL42" i="12"/>
  <c r="AK42" i="12"/>
  <c r="AJ42" i="12"/>
  <c r="AI42" i="12"/>
  <c r="AH42" i="12"/>
  <c r="B42" i="12"/>
  <c r="AK41" i="12"/>
  <c r="AJ41" i="12"/>
  <c r="AI41" i="12"/>
  <c r="AH41" i="12"/>
  <c r="B41" i="12"/>
  <c r="AL41" i="12" s="1"/>
  <c r="AI40" i="12"/>
  <c r="B40" i="12"/>
  <c r="AL39" i="12"/>
  <c r="B39" i="12"/>
  <c r="AL38" i="12"/>
  <c r="AK38" i="12"/>
  <c r="AJ38" i="12"/>
  <c r="AI38" i="12"/>
  <c r="AH38" i="12"/>
  <c r="B38" i="12"/>
  <c r="AK37" i="12"/>
  <c r="AJ37" i="12"/>
  <c r="AI37" i="12"/>
  <c r="AH37" i="12"/>
  <c r="B37" i="12"/>
  <c r="AL37" i="12" s="1"/>
  <c r="AI36" i="12"/>
  <c r="B36" i="12"/>
  <c r="AL35" i="12"/>
  <c r="B35" i="12"/>
  <c r="AL34" i="12"/>
  <c r="AK34" i="12"/>
  <c r="AJ34" i="12"/>
  <c r="AI34" i="12"/>
  <c r="AH34" i="12"/>
  <c r="B34" i="12"/>
  <c r="AK33" i="12"/>
  <c r="AJ33" i="12"/>
  <c r="AI33" i="12"/>
  <c r="AH33" i="12"/>
  <c r="B33" i="12"/>
  <c r="AL33" i="12" s="1"/>
  <c r="AI32" i="12"/>
  <c r="B32" i="12"/>
  <c r="AL31" i="12"/>
  <c r="B31" i="12"/>
  <c r="AL30" i="12"/>
  <c r="AK30" i="12"/>
  <c r="AJ30" i="12"/>
  <c r="AI30" i="12"/>
  <c r="AH30" i="12"/>
  <c r="B30" i="12"/>
  <c r="AK29" i="12"/>
  <c r="AJ29" i="12"/>
  <c r="AI29" i="12"/>
  <c r="AH29" i="12"/>
  <c r="B29" i="12"/>
  <c r="AL29" i="12" s="1"/>
  <c r="AI28" i="12"/>
  <c r="B28" i="12"/>
  <c r="AL27" i="12"/>
  <c r="B27" i="12"/>
  <c r="AL26" i="12"/>
  <c r="AK26" i="12"/>
  <c r="AJ26" i="12"/>
  <c r="AI26" i="12"/>
  <c r="AH26" i="12"/>
  <c r="B26" i="12"/>
  <c r="AK25" i="12"/>
  <c r="AJ25" i="12"/>
  <c r="AI25" i="12"/>
  <c r="AH25" i="12"/>
  <c r="B25" i="12"/>
  <c r="AL25" i="12" s="1"/>
  <c r="AI24" i="12"/>
  <c r="B24" i="12"/>
  <c r="AL23" i="12"/>
  <c r="B23" i="12"/>
  <c r="AL22" i="12"/>
  <c r="AK22" i="12"/>
  <c r="AJ22" i="12"/>
  <c r="AI22" i="12"/>
  <c r="AH22" i="12"/>
  <c r="B22" i="12"/>
  <c r="AK21" i="12"/>
  <c r="AJ21" i="12"/>
  <c r="AI21" i="12"/>
  <c r="AH21" i="12"/>
  <c r="B21" i="12"/>
  <c r="AL21" i="12" s="1"/>
  <c r="AI20" i="12"/>
  <c r="B20" i="12"/>
  <c r="AL19" i="12"/>
  <c r="B19" i="12"/>
  <c r="AL18" i="12"/>
  <c r="AK18" i="12"/>
  <c r="AJ18" i="12"/>
  <c r="AI18" i="12"/>
  <c r="AH18" i="12"/>
  <c r="B18" i="12"/>
  <c r="AK17" i="12"/>
  <c r="AJ17" i="12"/>
  <c r="AI17" i="12"/>
  <c r="AH17" i="12"/>
  <c r="B17" i="12"/>
  <c r="AL17" i="12" s="1"/>
  <c r="AI16" i="12"/>
  <c r="B16" i="12"/>
  <c r="AL15" i="12"/>
  <c r="B15" i="12"/>
  <c r="AL14" i="12"/>
  <c r="AK14" i="12"/>
  <c r="AJ14" i="12"/>
  <c r="AI14" i="12"/>
  <c r="AH14" i="12"/>
  <c r="B14" i="12"/>
  <c r="AK13" i="12"/>
  <c r="AJ13" i="12"/>
  <c r="AI13" i="12"/>
  <c r="AH13" i="12"/>
  <c r="B13" i="12"/>
  <c r="AL13" i="12" s="1"/>
  <c r="AI12" i="12"/>
  <c r="B12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AF9" i="12"/>
  <c r="AE9" i="12"/>
  <c r="AD9" i="12"/>
  <c r="AC9" i="12"/>
  <c r="AB9" i="12"/>
  <c r="AA9" i="12"/>
  <c r="Z9" i="12"/>
  <c r="Y9" i="12"/>
  <c r="X9" i="12"/>
  <c r="W9" i="12"/>
  <c r="V9" i="12"/>
  <c r="U9" i="12"/>
  <c r="T9" i="12"/>
  <c r="S9" i="12"/>
  <c r="R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A5" i="12"/>
  <c r="Y3" i="12"/>
  <c r="M3" i="12"/>
  <c r="A3" i="12"/>
  <c r="Y2" i="12"/>
  <c r="M2" i="12"/>
  <c r="A2" i="12"/>
  <c r="AI51" i="11"/>
  <c r="AH51" i="11"/>
  <c r="B51" i="11"/>
  <c r="B50" i="11"/>
  <c r="AL49" i="11"/>
  <c r="AK49" i="11"/>
  <c r="AJ49" i="11"/>
  <c r="AI49" i="11"/>
  <c r="AH49" i="11"/>
  <c r="B49" i="11"/>
  <c r="AJ48" i="11"/>
  <c r="AI48" i="11"/>
  <c r="AH48" i="11"/>
  <c r="B48" i="11"/>
  <c r="AL48" i="11" s="1"/>
  <c r="B47" i="11"/>
  <c r="AK46" i="11"/>
  <c r="B46" i="11"/>
  <c r="AL46" i="11" s="1"/>
  <c r="AL45" i="11"/>
  <c r="AK45" i="11"/>
  <c r="AJ45" i="11"/>
  <c r="AI45" i="11"/>
  <c r="AH45" i="11"/>
  <c r="B45" i="11"/>
  <c r="AK44" i="11"/>
  <c r="AJ44" i="11"/>
  <c r="AI44" i="11"/>
  <c r="AH44" i="11"/>
  <c r="B44" i="11"/>
  <c r="AL44" i="11" s="1"/>
  <c r="AI43" i="11"/>
  <c r="AH43" i="11"/>
  <c r="B43" i="11"/>
  <c r="AL42" i="11"/>
  <c r="B42" i="11"/>
  <c r="AL41" i="11"/>
  <c r="AK41" i="11"/>
  <c r="AJ41" i="11"/>
  <c r="AI41" i="11"/>
  <c r="AH41" i="11"/>
  <c r="B41" i="11"/>
  <c r="AK40" i="11"/>
  <c r="AJ40" i="11"/>
  <c r="AI40" i="11"/>
  <c r="AH40" i="11"/>
  <c r="B40" i="11"/>
  <c r="AL40" i="11" s="1"/>
  <c r="B39" i="11"/>
  <c r="AL38" i="11"/>
  <c r="AK38" i="11"/>
  <c r="B38" i="11"/>
  <c r="AL37" i="11"/>
  <c r="AK37" i="11"/>
  <c r="AJ37" i="11"/>
  <c r="AI37" i="11"/>
  <c r="AH37" i="11"/>
  <c r="B37" i="11"/>
  <c r="B36" i="11"/>
  <c r="AL36" i="11" s="1"/>
  <c r="AH35" i="11"/>
  <c r="B35" i="11"/>
  <c r="AI35" i="11" s="1"/>
  <c r="AL34" i="11"/>
  <c r="AK34" i="11"/>
  <c r="B34" i="11"/>
  <c r="AL33" i="11"/>
  <c r="AK33" i="11"/>
  <c r="AJ33" i="11"/>
  <c r="AI33" i="11"/>
  <c r="AH33" i="11"/>
  <c r="B33" i="11"/>
  <c r="AK32" i="11"/>
  <c r="AJ32" i="11"/>
  <c r="AI32" i="11"/>
  <c r="AH32" i="11"/>
  <c r="B32" i="11"/>
  <c r="AL32" i="11" s="1"/>
  <c r="AI31" i="11"/>
  <c r="B31" i="11"/>
  <c r="AL30" i="11"/>
  <c r="AK30" i="11"/>
  <c r="B30" i="11"/>
  <c r="AL29" i="11"/>
  <c r="AK29" i="11"/>
  <c r="AJ29" i="11"/>
  <c r="AI29" i="11"/>
  <c r="AH29" i="11"/>
  <c r="B29" i="11"/>
  <c r="B28" i="11"/>
  <c r="AL27" i="11"/>
  <c r="AI27" i="11"/>
  <c r="AH27" i="11"/>
  <c r="B27" i="11"/>
  <c r="B26" i="11"/>
  <c r="AL25" i="11"/>
  <c r="AK25" i="11"/>
  <c r="AJ25" i="11"/>
  <c r="AI25" i="11"/>
  <c r="AH25" i="11"/>
  <c r="B25" i="11"/>
  <c r="AJ24" i="11"/>
  <c r="AI24" i="11"/>
  <c r="AH24" i="11"/>
  <c r="B24" i="11"/>
  <c r="AL24" i="11" s="1"/>
  <c r="AL23" i="11"/>
  <c r="AI23" i="11"/>
  <c r="AH23" i="11"/>
  <c r="B23" i="11"/>
  <c r="AL22" i="11"/>
  <c r="AK22" i="11"/>
  <c r="AJ22" i="11"/>
  <c r="B22" i="11"/>
  <c r="AL21" i="11"/>
  <c r="AK21" i="11"/>
  <c r="AJ21" i="11"/>
  <c r="AI21" i="11"/>
  <c r="AH21" i="11"/>
  <c r="B21" i="11"/>
  <c r="B20" i="11"/>
  <c r="AL20" i="11" s="1"/>
  <c r="AI19" i="11"/>
  <c r="B19" i="11"/>
  <c r="AL19" i="11" s="1"/>
  <c r="B18" i="11"/>
  <c r="AL17" i="11"/>
  <c r="AK17" i="11"/>
  <c r="AJ17" i="11"/>
  <c r="AI17" i="11"/>
  <c r="AH17" i="11"/>
  <c r="B17" i="11"/>
  <c r="AJ16" i="11"/>
  <c r="AH16" i="11"/>
  <c r="B16" i="11"/>
  <c r="AL16" i="11" s="1"/>
  <c r="AL15" i="11"/>
  <c r="AI15" i="11"/>
  <c r="AH15" i="11"/>
  <c r="B15" i="11"/>
  <c r="AL14" i="11"/>
  <c r="AJ14" i="11"/>
  <c r="B14" i="11"/>
  <c r="AI14" i="11" s="1"/>
  <c r="AL13" i="11"/>
  <c r="AK13" i="11"/>
  <c r="AJ13" i="11"/>
  <c r="AI13" i="11"/>
  <c r="AH13" i="11"/>
  <c r="B13" i="11"/>
  <c r="B12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AG9" i="11"/>
  <c r="AF9" i="11"/>
  <c r="AE9" i="11"/>
  <c r="AD9" i="11"/>
  <c r="AC9" i="11"/>
  <c r="AB9" i="11"/>
  <c r="AA9" i="11"/>
  <c r="Z9" i="11"/>
  <c r="Y9" i="11"/>
  <c r="X9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I9" i="11"/>
  <c r="H9" i="11"/>
  <c r="G9" i="11"/>
  <c r="F9" i="11"/>
  <c r="E9" i="11"/>
  <c r="D9" i="11"/>
  <c r="C9" i="11"/>
  <c r="A5" i="11"/>
  <c r="Y3" i="11"/>
  <c r="M3" i="11"/>
  <c r="A3" i="11"/>
  <c r="Y2" i="11"/>
  <c r="M2" i="11"/>
  <c r="A2" i="11"/>
  <c r="B51" i="10"/>
  <c r="B50" i="10"/>
  <c r="AL50" i="10" s="1"/>
  <c r="AK49" i="10"/>
  <c r="AJ49" i="10"/>
  <c r="AI49" i="10"/>
  <c r="AH49" i="10"/>
  <c r="B49" i="10"/>
  <c r="AL49" i="10" s="1"/>
  <c r="AK48" i="10"/>
  <c r="AI48" i="10"/>
  <c r="B48" i="10"/>
  <c r="AH48" i="10" s="1"/>
  <c r="B47" i="10"/>
  <c r="B46" i="10"/>
  <c r="AL46" i="10" s="1"/>
  <c r="AK45" i="10"/>
  <c r="AJ45" i="10"/>
  <c r="AI45" i="10"/>
  <c r="AH45" i="10"/>
  <c r="B45" i="10"/>
  <c r="AL45" i="10" s="1"/>
  <c r="AK44" i="10"/>
  <c r="AI44" i="10"/>
  <c r="B44" i="10"/>
  <c r="AH44" i="10" s="1"/>
  <c r="B43" i="10"/>
  <c r="B42" i="10"/>
  <c r="AL42" i="10" s="1"/>
  <c r="AK41" i="10"/>
  <c r="AJ41" i="10"/>
  <c r="AI41" i="10"/>
  <c r="AH41" i="10"/>
  <c r="B41" i="10"/>
  <c r="AL41" i="10" s="1"/>
  <c r="AK40" i="10"/>
  <c r="AI40" i="10"/>
  <c r="B40" i="10"/>
  <c r="AH40" i="10" s="1"/>
  <c r="B39" i="10"/>
  <c r="B38" i="10"/>
  <c r="AL38" i="10" s="1"/>
  <c r="AK37" i="10"/>
  <c r="AJ37" i="10"/>
  <c r="AI37" i="10"/>
  <c r="AH37" i="10"/>
  <c r="B37" i="10"/>
  <c r="AL37" i="10" s="1"/>
  <c r="AK36" i="10"/>
  <c r="AI36" i="10"/>
  <c r="B36" i="10"/>
  <c r="AH36" i="10" s="1"/>
  <c r="B35" i="10"/>
  <c r="B34" i="10"/>
  <c r="AL34" i="10" s="1"/>
  <c r="AK33" i="10"/>
  <c r="AJ33" i="10"/>
  <c r="AI33" i="10"/>
  <c r="AH33" i="10"/>
  <c r="B33" i="10"/>
  <c r="AL33" i="10" s="1"/>
  <c r="AK32" i="10"/>
  <c r="AI32" i="10"/>
  <c r="B32" i="10"/>
  <c r="AH32" i="10" s="1"/>
  <c r="B31" i="10"/>
  <c r="B30" i="10"/>
  <c r="AL30" i="10" s="1"/>
  <c r="AK29" i="10"/>
  <c r="AJ29" i="10"/>
  <c r="AI29" i="10"/>
  <c r="AH29" i="10"/>
  <c r="B29" i="10"/>
  <c r="AL29" i="10" s="1"/>
  <c r="AK28" i="10"/>
  <c r="AI28" i="10"/>
  <c r="B28" i="10"/>
  <c r="AH28" i="10" s="1"/>
  <c r="B27" i="10"/>
  <c r="B26" i="10"/>
  <c r="AL26" i="10" s="1"/>
  <c r="AK25" i="10"/>
  <c r="AJ25" i="10"/>
  <c r="AI25" i="10"/>
  <c r="AH25" i="10"/>
  <c r="B25" i="10"/>
  <c r="AL25" i="10" s="1"/>
  <c r="AK24" i="10"/>
  <c r="AI24" i="10"/>
  <c r="B24" i="10"/>
  <c r="AH24" i="10" s="1"/>
  <c r="B23" i="10"/>
  <c r="B22" i="10"/>
  <c r="AL22" i="10" s="1"/>
  <c r="AK21" i="10"/>
  <c r="AJ21" i="10"/>
  <c r="AI21" i="10"/>
  <c r="AH21" i="10"/>
  <c r="B21" i="10"/>
  <c r="AL21" i="10" s="1"/>
  <c r="AK20" i="10"/>
  <c r="AI20" i="10"/>
  <c r="B20" i="10"/>
  <c r="AH20" i="10" s="1"/>
  <c r="B19" i="10"/>
  <c r="B18" i="10"/>
  <c r="AL18" i="10" s="1"/>
  <c r="AK17" i="10"/>
  <c r="AJ17" i="10"/>
  <c r="AI17" i="10"/>
  <c r="AH17" i="10"/>
  <c r="B17" i="10"/>
  <c r="AL17" i="10" s="1"/>
  <c r="AK16" i="10"/>
  <c r="AI16" i="10"/>
  <c r="B16" i="10"/>
  <c r="AH16" i="10" s="1"/>
  <c r="B15" i="10"/>
  <c r="B14" i="10"/>
  <c r="AL14" i="10" s="1"/>
  <c r="AK13" i="10"/>
  <c r="AJ13" i="10"/>
  <c r="AI13" i="10"/>
  <c r="AH13" i="10"/>
  <c r="B13" i="10"/>
  <c r="AL13" i="10" s="1"/>
  <c r="AK12" i="10"/>
  <c r="AI12" i="10"/>
  <c r="B12" i="10"/>
  <c r="AH12" i="10" s="1"/>
  <c r="AD11" i="10"/>
  <c r="AC11" i="10"/>
  <c r="AB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O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AD9" i="10"/>
  <c r="AC9" i="10"/>
  <c r="AB9" i="10"/>
  <c r="AA9" i="10"/>
  <c r="Z9" i="10"/>
  <c r="Y9" i="10"/>
  <c r="X9" i="10"/>
  <c r="W9" i="10"/>
  <c r="V9" i="10"/>
  <c r="U9" i="10"/>
  <c r="T9" i="10"/>
  <c r="S9" i="10"/>
  <c r="R9" i="10"/>
  <c r="Q9" i="10"/>
  <c r="P9" i="10"/>
  <c r="O9" i="10"/>
  <c r="N9" i="10"/>
  <c r="M9" i="10"/>
  <c r="L9" i="10"/>
  <c r="K9" i="10"/>
  <c r="J9" i="10"/>
  <c r="I9" i="10"/>
  <c r="H9" i="10"/>
  <c r="G9" i="10"/>
  <c r="F9" i="10"/>
  <c r="E9" i="10"/>
  <c r="D9" i="10"/>
  <c r="C9" i="10"/>
  <c r="A54" i="10" s="1"/>
  <c r="A5" i="10"/>
  <c r="Y3" i="10"/>
  <c r="M3" i="10"/>
  <c r="A3" i="10"/>
  <c r="Y2" i="10"/>
  <c r="M2" i="10"/>
  <c r="A2" i="10"/>
  <c r="AK51" i="9"/>
  <c r="B51" i="9"/>
  <c r="AL51" i="9" s="1"/>
  <c r="AK50" i="9"/>
  <c r="AJ50" i="9"/>
  <c r="AI50" i="9"/>
  <c r="AH50" i="9"/>
  <c r="B50" i="9"/>
  <c r="AL50" i="9" s="1"/>
  <c r="AI49" i="9"/>
  <c r="B49" i="9"/>
  <c r="AH49" i="9" s="1"/>
  <c r="B48" i="9"/>
  <c r="AK47" i="9"/>
  <c r="B47" i="9"/>
  <c r="AL47" i="9" s="1"/>
  <c r="AK46" i="9"/>
  <c r="AJ46" i="9"/>
  <c r="AI46" i="9"/>
  <c r="AH46" i="9"/>
  <c r="B46" i="9"/>
  <c r="AL46" i="9" s="1"/>
  <c r="AI45" i="9"/>
  <c r="B45" i="9"/>
  <c r="AH45" i="9" s="1"/>
  <c r="B44" i="9"/>
  <c r="AK43" i="9"/>
  <c r="B43" i="9"/>
  <c r="AL43" i="9" s="1"/>
  <c r="AK42" i="9"/>
  <c r="AJ42" i="9"/>
  <c r="AI42" i="9"/>
  <c r="AH42" i="9"/>
  <c r="B42" i="9"/>
  <c r="AL42" i="9" s="1"/>
  <c r="AI41" i="9"/>
  <c r="B41" i="9"/>
  <c r="AH41" i="9" s="1"/>
  <c r="B40" i="9"/>
  <c r="AK39" i="9"/>
  <c r="B39" i="9"/>
  <c r="AL39" i="9" s="1"/>
  <c r="AK38" i="9"/>
  <c r="AJ38" i="9"/>
  <c r="AI38" i="9"/>
  <c r="AH38" i="9"/>
  <c r="B38" i="9"/>
  <c r="AL38" i="9" s="1"/>
  <c r="AI37" i="9"/>
  <c r="B37" i="9"/>
  <c r="AH37" i="9" s="1"/>
  <c r="B36" i="9"/>
  <c r="AK35" i="9"/>
  <c r="B35" i="9"/>
  <c r="AL35" i="9" s="1"/>
  <c r="AK34" i="9"/>
  <c r="AJ34" i="9"/>
  <c r="AI34" i="9"/>
  <c r="AH34" i="9"/>
  <c r="B34" i="9"/>
  <c r="AL34" i="9" s="1"/>
  <c r="AI33" i="9"/>
  <c r="B33" i="9"/>
  <c r="AH33" i="9" s="1"/>
  <c r="B32" i="9"/>
  <c r="AK31" i="9"/>
  <c r="B31" i="9"/>
  <c r="AL31" i="9" s="1"/>
  <c r="AK30" i="9"/>
  <c r="AJ30" i="9"/>
  <c r="AI30" i="9"/>
  <c r="AH30" i="9"/>
  <c r="B30" i="9"/>
  <c r="AL30" i="9" s="1"/>
  <c r="AI29" i="9"/>
  <c r="B29" i="9"/>
  <c r="AH29" i="9" s="1"/>
  <c r="B28" i="9"/>
  <c r="AK27" i="9"/>
  <c r="B27" i="9"/>
  <c r="AL27" i="9" s="1"/>
  <c r="AK26" i="9"/>
  <c r="AJ26" i="9"/>
  <c r="AI26" i="9"/>
  <c r="AH26" i="9"/>
  <c r="B26" i="9"/>
  <c r="AL26" i="9" s="1"/>
  <c r="AI25" i="9"/>
  <c r="B25" i="9"/>
  <c r="AH25" i="9" s="1"/>
  <c r="B24" i="9"/>
  <c r="AK23" i="9"/>
  <c r="B23" i="9"/>
  <c r="AL23" i="9" s="1"/>
  <c r="AK22" i="9"/>
  <c r="AJ22" i="9"/>
  <c r="AI22" i="9"/>
  <c r="AH22" i="9"/>
  <c r="B22" i="9"/>
  <c r="AL22" i="9" s="1"/>
  <c r="AI21" i="9"/>
  <c r="B21" i="9"/>
  <c r="AH21" i="9" s="1"/>
  <c r="B20" i="9"/>
  <c r="AK19" i="9"/>
  <c r="B19" i="9"/>
  <c r="AL19" i="9" s="1"/>
  <c r="AK18" i="9"/>
  <c r="AJ18" i="9"/>
  <c r="AI18" i="9"/>
  <c r="AH18" i="9"/>
  <c r="B18" i="9"/>
  <c r="AL18" i="9" s="1"/>
  <c r="AI17" i="9"/>
  <c r="B17" i="9"/>
  <c r="AH17" i="9" s="1"/>
  <c r="B16" i="9"/>
  <c r="AK15" i="9"/>
  <c r="B15" i="9"/>
  <c r="AL15" i="9" s="1"/>
  <c r="AK14" i="9"/>
  <c r="AJ14" i="9"/>
  <c r="AI14" i="9"/>
  <c r="AH14" i="9"/>
  <c r="B14" i="9"/>
  <c r="AL14" i="9" s="1"/>
  <c r="AI13" i="9"/>
  <c r="B13" i="9"/>
  <c r="AH13" i="9" s="1"/>
  <c r="B12" i="9"/>
  <c r="AG11" i="9"/>
  <c r="AF11" i="9"/>
  <c r="AE11" i="9"/>
  <c r="AD11" i="9"/>
  <c r="AC11" i="9"/>
  <c r="AB11" i="9"/>
  <c r="AA11" i="9"/>
  <c r="Z11" i="9"/>
  <c r="Y11" i="9"/>
  <c r="X11" i="9"/>
  <c r="W11" i="9"/>
  <c r="V11" i="9"/>
  <c r="U11" i="9"/>
  <c r="T11" i="9"/>
  <c r="S11" i="9"/>
  <c r="R11" i="9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C11" i="9"/>
  <c r="AG9" i="9"/>
  <c r="AF9" i="9"/>
  <c r="AE9" i="9"/>
  <c r="AD9" i="9"/>
  <c r="AC9" i="9"/>
  <c r="AB9" i="9"/>
  <c r="AA9" i="9"/>
  <c r="Z9" i="9"/>
  <c r="Y9" i="9"/>
  <c r="X9" i="9"/>
  <c r="W9" i="9"/>
  <c r="V9" i="9"/>
  <c r="U9" i="9"/>
  <c r="T9" i="9"/>
  <c r="S9" i="9"/>
  <c r="R9" i="9"/>
  <c r="Q9" i="9"/>
  <c r="P9" i="9"/>
  <c r="O9" i="9"/>
  <c r="N9" i="9"/>
  <c r="M9" i="9"/>
  <c r="L9" i="9"/>
  <c r="K9" i="9"/>
  <c r="J9" i="9"/>
  <c r="I9" i="9"/>
  <c r="H9" i="9"/>
  <c r="G9" i="9"/>
  <c r="F9" i="9"/>
  <c r="E9" i="9"/>
  <c r="D9" i="9"/>
  <c r="C9" i="9"/>
  <c r="A5" i="9"/>
  <c r="Y3" i="9"/>
  <c r="M3" i="9"/>
  <c r="A3" i="9"/>
  <c r="Y2" i="9"/>
  <c r="M2" i="9"/>
  <c r="A2" i="9"/>
  <c r="AK51" i="8"/>
  <c r="AI51" i="8"/>
  <c r="B51" i="8"/>
  <c r="B50" i="8"/>
  <c r="AK49" i="8"/>
  <c r="B49" i="8"/>
  <c r="AK48" i="8"/>
  <c r="AJ48" i="8"/>
  <c r="AI48" i="8"/>
  <c r="AH48" i="8"/>
  <c r="B48" i="8"/>
  <c r="AL48" i="8" s="1"/>
  <c r="AK47" i="8"/>
  <c r="AI47" i="8"/>
  <c r="B47" i="8"/>
  <c r="B46" i="8"/>
  <c r="B45" i="8"/>
  <c r="AK44" i="8"/>
  <c r="AJ44" i="8"/>
  <c r="AI44" i="8"/>
  <c r="AH44" i="8"/>
  <c r="B44" i="8"/>
  <c r="AL44" i="8" s="1"/>
  <c r="B43" i="8"/>
  <c r="B42" i="8"/>
  <c r="AK41" i="8"/>
  <c r="AJ41" i="8"/>
  <c r="B41" i="8"/>
  <c r="AK40" i="8"/>
  <c r="AJ40" i="8"/>
  <c r="AI40" i="8"/>
  <c r="AH40" i="8"/>
  <c r="B40" i="8"/>
  <c r="AL40" i="8" s="1"/>
  <c r="AK39" i="8"/>
  <c r="AI39" i="8"/>
  <c r="B39" i="8"/>
  <c r="AL38" i="8"/>
  <c r="AI38" i="8"/>
  <c r="B38" i="8"/>
  <c r="B37" i="8"/>
  <c r="AK36" i="8"/>
  <c r="AJ36" i="8"/>
  <c r="AI36" i="8"/>
  <c r="AH36" i="8"/>
  <c r="B36" i="8"/>
  <c r="AL36" i="8" s="1"/>
  <c r="B35" i="8"/>
  <c r="AL34" i="8"/>
  <c r="B34" i="8"/>
  <c r="AK33" i="8"/>
  <c r="AJ33" i="8"/>
  <c r="B33" i="8"/>
  <c r="AK32" i="8"/>
  <c r="AJ32" i="8"/>
  <c r="AI32" i="8"/>
  <c r="AH32" i="8"/>
  <c r="B32" i="8"/>
  <c r="AL32" i="8" s="1"/>
  <c r="AK31" i="8"/>
  <c r="AI31" i="8"/>
  <c r="B31" i="8"/>
  <c r="B30" i="8"/>
  <c r="B29" i="8"/>
  <c r="AK28" i="8"/>
  <c r="AJ28" i="8"/>
  <c r="AI28" i="8"/>
  <c r="AH28" i="8"/>
  <c r="B28" i="8"/>
  <c r="AL28" i="8" s="1"/>
  <c r="B27" i="8"/>
  <c r="B26" i="8"/>
  <c r="AK25" i="8"/>
  <c r="AJ25" i="8"/>
  <c r="B25" i="8"/>
  <c r="AK24" i="8"/>
  <c r="AJ24" i="8"/>
  <c r="AI24" i="8"/>
  <c r="AH24" i="8"/>
  <c r="B24" i="8"/>
  <c r="AL24" i="8" s="1"/>
  <c r="AK23" i="8"/>
  <c r="AI23" i="8"/>
  <c r="B23" i="8"/>
  <c r="AL22" i="8"/>
  <c r="AI22" i="8"/>
  <c r="B22" i="8"/>
  <c r="B21" i="8"/>
  <c r="AK20" i="8"/>
  <c r="AJ20" i="8"/>
  <c r="AI20" i="8"/>
  <c r="AH20" i="8"/>
  <c r="B20" i="8"/>
  <c r="AL20" i="8" s="1"/>
  <c r="B19" i="8"/>
  <c r="AL18" i="8"/>
  <c r="B18" i="8"/>
  <c r="AK17" i="8"/>
  <c r="AJ17" i="8"/>
  <c r="B17" i="8"/>
  <c r="AK16" i="8"/>
  <c r="AJ16" i="8"/>
  <c r="AI16" i="8"/>
  <c r="AH16" i="8"/>
  <c r="B16" i="8"/>
  <c r="AL16" i="8" s="1"/>
  <c r="AK15" i="8"/>
  <c r="AI15" i="8"/>
  <c r="B15" i="8"/>
  <c r="B14" i="8"/>
  <c r="B13" i="8"/>
  <c r="AK12" i="8"/>
  <c r="AJ12" i="8"/>
  <c r="AI12" i="8"/>
  <c r="AH12" i="8"/>
  <c r="B12" i="8"/>
  <c r="AL12" i="8" s="1"/>
  <c r="AG11" i="8"/>
  <c r="AF11" i="8"/>
  <c r="AE11" i="8"/>
  <c r="AD11" i="8"/>
  <c r="AC11" i="8"/>
  <c r="AB11" i="8"/>
  <c r="AA11" i="8"/>
  <c r="Z11" i="8"/>
  <c r="Y11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AG9" i="8"/>
  <c r="AF9" i="8"/>
  <c r="AE9" i="8"/>
  <c r="AD9" i="8"/>
  <c r="AC9" i="8"/>
  <c r="AB9" i="8"/>
  <c r="AA9" i="8"/>
  <c r="Z9" i="8"/>
  <c r="Y9" i="8"/>
  <c r="X9" i="8"/>
  <c r="W9" i="8"/>
  <c r="V9" i="8"/>
  <c r="U9" i="8"/>
  <c r="T9" i="8"/>
  <c r="S9" i="8"/>
  <c r="R9" i="8"/>
  <c r="Q9" i="8"/>
  <c r="P9" i="8"/>
  <c r="O9" i="8"/>
  <c r="N9" i="8"/>
  <c r="M9" i="8"/>
  <c r="L9" i="8"/>
  <c r="K9" i="8"/>
  <c r="J9" i="8"/>
  <c r="I9" i="8"/>
  <c r="H9" i="8"/>
  <c r="G9" i="8"/>
  <c r="F9" i="8"/>
  <c r="E9" i="8"/>
  <c r="D9" i="8"/>
  <c r="C9" i="8"/>
  <c r="A5" i="8"/>
  <c r="Y3" i="8"/>
  <c r="M3" i="8"/>
  <c r="A3" i="8"/>
  <c r="Y2" i="8"/>
  <c r="M2" i="8"/>
  <c r="A2" i="8"/>
  <c r="AL51" i="7"/>
  <c r="B51" i="7"/>
  <c r="AH51" i="7" s="1"/>
  <c r="AK50" i="7"/>
  <c r="AI50" i="7"/>
  <c r="AH50" i="7"/>
  <c r="B50" i="7"/>
  <c r="AL50" i="7" s="1"/>
  <c r="AH49" i="7"/>
  <c r="B49" i="7"/>
  <c r="AK48" i="7"/>
  <c r="AI48" i="7"/>
  <c r="B48" i="7"/>
  <c r="AL48" i="7" s="1"/>
  <c r="AL47" i="7"/>
  <c r="AK47" i="7"/>
  <c r="AJ47" i="7"/>
  <c r="AI47" i="7"/>
  <c r="B47" i="7"/>
  <c r="AH47" i="7" s="1"/>
  <c r="AK46" i="7"/>
  <c r="AJ46" i="7"/>
  <c r="B46" i="7"/>
  <c r="AL46" i="7" s="1"/>
  <c r="B45" i="7"/>
  <c r="AL44" i="7"/>
  <c r="B44" i="7"/>
  <c r="B43" i="7"/>
  <c r="AH42" i="7"/>
  <c r="B42" i="7"/>
  <c r="AL42" i="7" s="1"/>
  <c r="AI41" i="7"/>
  <c r="AH41" i="7"/>
  <c r="B41" i="7"/>
  <c r="AK41" i="7" s="1"/>
  <c r="AI40" i="7"/>
  <c r="B40" i="7"/>
  <c r="AK39" i="7"/>
  <c r="AJ39" i="7"/>
  <c r="AI39" i="7"/>
  <c r="B39" i="7"/>
  <c r="AH39" i="7" s="1"/>
  <c r="B38" i="7"/>
  <c r="AL38" i="7" s="1"/>
  <c r="AK37" i="7"/>
  <c r="B37" i="7"/>
  <c r="B36" i="7"/>
  <c r="AL35" i="7"/>
  <c r="B35" i="7"/>
  <c r="AH35" i="7" s="1"/>
  <c r="AK34" i="7"/>
  <c r="AI34" i="7"/>
  <c r="AH34" i="7"/>
  <c r="B34" i="7"/>
  <c r="AL34" i="7" s="1"/>
  <c r="AH33" i="7"/>
  <c r="B33" i="7"/>
  <c r="AK32" i="7"/>
  <c r="AI32" i="7"/>
  <c r="B32" i="7"/>
  <c r="AL32" i="7" s="1"/>
  <c r="AL31" i="7"/>
  <c r="AK31" i="7"/>
  <c r="AJ31" i="7"/>
  <c r="AI31" i="7"/>
  <c r="B31" i="7"/>
  <c r="AH31" i="7" s="1"/>
  <c r="AK30" i="7"/>
  <c r="AJ30" i="7"/>
  <c r="B30" i="7"/>
  <c r="AL30" i="7" s="1"/>
  <c r="B29" i="7"/>
  <c r="AL28" i="7"/>
  <c r="B28" i="7"/>
  <c r="B27" i="7"/>
  <c r="AH26" i="7"/>
  <c r="B26" i="7"/>
  <c r="AL26" i="7" s="1"/>
  <c r="AI25" i="7"/>
  <c r="AH25" i="7"/>
  <c r="B25" i="7"/>
  <c r="AK25" i="7" s="1"/>
  <c r="AI24" i="7"/>
  <c r="B24" i="7"/>
  <c r="AK23" i="7"/>
  <c r="AJ23" i="7"/>
  <c r="AI23" i="7"/>
  <c r="B23" i="7"/>
  <c r="AH23" i="7" s="1"/>
  <c r="B22" i="7"/>
  <c r="AL22" i="7" s="1"/>
  <c r="AK21" i="7"/>
  <c r="B21" i="7"/>
  <c r="B20" i="7"/>
  <c r="AL19" i="7"/>
  <c r="B19" i="7"/>
  <c r="AH19" i="7" s="1"/>
  <c r="AK18" i="7"/>
  <c r="AI18" i="7"/>
  <c r="AH18" i="7"/>
  <c r="B18" i="7"/>
  <c r="AL18" i="7" s="1"/>
  <c r="AH17" i="7"/>
  <c r="B17" i="7"/>
  <c r="AK16" i="7"/>
  <c r="AI16" i="7"/>
  <c r="B16" i="7"/>
  <c r="AL16" i="7" s="1"/>
  <c r="AL15" i="7"/>
  <c r="AK15" i="7"/>
  <c r="AJ15" i="7"/>
  <c r="AI15" i="7"/>
  <c r="B15" i="7"/>
  <c r="AH15" i="7" s="1"/>
  <c r="AK14" i="7"/>
  <c r="AJ14" i="7"/>
  <c r="B14" i="7"/>
  <c r="AL14" i="7" s="1"/>
  <c r="B13" i="7"/>
  <c r="AL12" i="7"/>
  <c r="B12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5" i="7"/>
  <c r="Y3" i="7"/>
  <c r="M3" i="7"/>
  <c r="A3" i="7"/>
  <c r="Y2" i="7"/>
  <c r="M2" i="7"/>
  <c r="A2" i="7"/>
  <c r="AL51" i="6"/>
  <c r="AK51" i="6"/>
  <c r="B51" i="6"/>
  <c r="AL50" i="6"/>
  <c r="B50" i="6"/>
  <c r="AK49" i="6"/>
  <c r="AI49" i="6"/>
  <c r="AH49" i="6"/>
  <c r="B49" i="6"/>
  <c r="AL49" i="6" s="1"/>
  <c r="AH48" i="6"/>
  <c r="B48" i="6"/>
  <c r="AK47" i="6"/>
  <c r="AI47" i="6"/>
  <c r="B47" i="6"/>
  <c r="AL47" i="6" s="1"/>
  <c r="AK46" i="6"/>
  <c r="AJ46" i="6"/>
  <c r="AI46" i="6"/>
  <c r="B46" i="6"/>
  <c r="AH46" i="6" s="1"/>
  <c r="AK45" i="6"/>
  <c r="AJ45" i="6"/>
  <c r="B45" i="6"/>
  <c r="AL45" i="6" s="1"/>
  <c r="AK44" i="6"/>
  <c r="AI44" i="6"/>
  <c r="B44" i="6"/>
  <c r="AL43" i="6"/>
  <c r="B43" i="6"/>
  <c r="AK42" i="6"/>
  <c r="AI42" i="6"/>
  <c r="B42" i="6"/>
  <c r="AL42" i="6" s="1"/>
  <c r="AH41" i="6"/>
  <c r="B41" i="6"/>
  <c r="AI40" i="6"/>
  <c r="AH40" i="6"/>
  <c r="B40" i="6"/>
  <c r="AK40" i="6" s="1"/>
  <c r="AI39" i="6"/>
  <c r="B39" i="6"/>
  <c r="AL38" i="6"/>
  <c r="AK38" i="6"/>
  <c r="AJ38" i="6"/>
  <c r="AI38" i="6"/>
  <c r="B38" i="6"/>
  <c r="AH38" i="6" s="1"/>
  <c r="AJ37" i="6"/>
  <c r="AI37" i="6"/>
  <c r="B37" i="6"/>
  <c r="AK37" i="6" s="1"/>
  <c r="AK36" i="6"/>
  <c r="B36" i="6"/>
  <c r="AL35" i="6"/>
  <c r="AK35" i="6"/>
  <c r="B35" i="6"/>
  <c r="AL34" i="6"/>
  <c r="AI34" i="6"/>
  <c r="B34" i="6"/>
  <c r="AK33" i="6"/>
  <c r="AI33" i="6"/>
  <c r="AH33" i="6"/>
  <c r="B33" i="6"/>
  <c r="AL33" i="6" s="1"/>
  <c r="AH32" i="6"/>
  <c r="B32" i="6"/>
  <c r="AI32" i="6" s="1"/>
  <c r="AK31" i="6"/>
  <c r="AI31" i="6"/>
  <c r="B31" i="6"/>
  <c r="AL31" i="6" s="1"/>
  <c r="AK30" i="6"/>
  <c r="AJ30" i="6"/>
  <c r="AI30" i="6"/>
  <c r="B30" i="6"/>
  <c r="AH30" i="6" s="1"/>
  <c r="B29" i="6"/>
  <c r="B28" i="6"/>
  <c r="B27" i="6"/>
  <c r="AL26" i="6"/>
  <c r="AK26" i="6"/>
  <c r="AI26" i="6"/>
  <c r="B26" i="6"/>
  <c r="AI25" i="6"/>
  <c r="AH25" i="6"/>
  <c r="B25" i="6"/>
  <c r="AI24" i="6"/>
  <c r="AH24" i="6"/>
  <c r="B24" i="6"/>
  <c r="AK24" i="6" s="1"/>
  <c r="AK23" i="6"/>
  <c r="B23" i="6"/>
  <c r="AL22" i="6"/>
  <c r="AK22" i="6"/>
  <c r="AJ22" i="6"/>
  <c r="AI22" i="6"/>
  <c r="B22" i="6"/>
  <c r="AH22" i="6" s="1"/>
  <c r="AK21" i="6"/>
  <c r="B21" i="6"/>
  <c r="B20" i="6"/>
  <c r="B19" i="6"/>
  <c r="B18" i="6"/>
  <c r="AK17" i="6"/>
  <c r="AI17" i="6"/>
  <c r="AH17" i="6"/>
  <c r="B17" i="6"/>
  <c r="AL17" i="6" s="1"/>
  <c r="AI16" i="6"/>
  <c r="B16" i="6"/>
  <c r="AK15" i="6"/>
  <c r="AI15" i="6"/>
  <c r="B15" i="6"/>
  <c r="AL15" i="6" s="1"/>
  <c r="AK14" i="6"/>
  <c r="AJ14" i="6"/>
  <c r="AI14" i="6"/>
  <c r="B14" i="6"/>
  <c r="AH14" i="6" s="1"/>
  <c r="AK13" i="6"/>
  <c r="AJ13" i="6"/>
  <c r="B13" i="6"/>
  <c r="AK12" i="6"/>
  <c r="AI12" i="6"/>
  <c r="B12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A5" i="6"/>
  <c r="Y3" i="6"/>
  <c r="M3" i="6"/>
  <c r="A3" i="6"/>
  <c r="Y2" i="6"/>
  <c r="M2" i="6"/>
  <c r="A2" i="6"/>
  <c r="B51" i="5"/>
  <c r="AL50" i="5"/>
  <c r="AI50" i="5"/>
  <c r="AH50" i="5"/>
  <c r="B50" i="5"/>
  <c r="B49" i="5"/>
  <c r="AL48" i="5"/>
  <c r="AK48" i="5"/>
  <c r="AI48" i="5"/>
  <c r="AH48" i="5"/>
  <c r="B48" i="5"/>
  <c r="AJ48" i="5" s="1"/>
  <c r="AK47" i="5"/>
  <c r="AI47" i="5"/>
  <c r="B47" i="5"/>
  <c r="AJ47" i="5" s="1"/>
  <c r="AL46" i="5"/>
  <c r="AK46" i="5"/>
  <c r="B46" i="5"/>
  <c r="AJ46" i="5" s="1"/>
  <c r="AJ45" i="5"/>
  <c r="B45" i="5"/>
  <c r="AK45" i="5" s="1"/>
  <c r="AL44" i="5"/>
  <c r="AK44" i="5"/>
  <c r="AI44" i="5"/>
  <c r="AH44" i="5"/>
  <c r="B44" i="5"/>
  <c r="AJ44" i="5" s="1"/>
  <c r="B43" i="5"/>
  <c r="AK43" i="5" s="1"/>
  <c r="B42" i="5"/>
  <c r="AJ42" i="5" s="1"/>
  <c r="AK41" i="5"/>
  <c r="AJ41" i="5"/>
  <c r="AI41" i="5"/>
  <c r="B41" i="5"/>
  <c r="AK40" i="5"/>
  <c r="AH40" i="5"/>
  <c r="B40" i="5"/>
  <c r="AJ40" i="5" s="1"/>
  <c r="AK39" i="5"/>
  <c r="AJ39" i="5"/>
  <c r="AI39" i="5"/>
  <c r="B39" i="5"/>
  <c r="AI38" i="5"/>
  <c r="B38" i="5"/>
  <c r="AJ38" i="5" s="1"/>
  <c r="AK37" i="5"/>
  <c r="B37" i="5"/>
  <c r="B36" i="5"/>
  <c r="AJ36" i="5" s="1"/>
  <c r="AK35" i="5"/>
  <c r="AJ35" i="5"/>
  <c r="AI35" i="5"/>
  <c r="B35" i="5"/>
  <c r="AL34" i="5"/>
  <c r="AK34" i="5"/>
  <c r="AI34" i="5"/>
  <c r="AH34" i="5"/>
  <c r="B34" i="5"/>
  <c r="AJ34" i="5" s="1"/>
  <c r="B33" i="5"/>
  <c r="AK33" i="5" s="1"/>
  <c r="AL32" i="5"/>
  <c r="AK32" i="5"/>
  <c r="AI32" i="5"/>
  <c r="AH32" i="5"/>
  <c r="B32" i="5"/>
  <c r="AJ32" i="5" s="1"/>
  <c r="AK31" i="5"/>
  <c r="AI31" i="5"/>
  <c r="B31" i="5"/>
  <c r="AJ31" i="5" s="1"/>
  <c r="AL30" i="5"/>
  <c r="AK30" i="5"/>
  <c r="B30" i="5"/>
  <c r="AJ30" i="5" s="1"/>
  <c r="AJ29" i="5"/>
  <c r="B29" i="5"/>
  <c r="AK29" i="5" s="1"/>
  <c r="AL28" i="5"/>
  <c r="AK28" i="5"/>
  <c r="AI28" i="5"/>
  <c r="AH28" i="5"/>
  <c r="B28" i="5"/>
  <c r="AJ28" i="5" s="1"/>
  <c r="B27" i="5"/>
  <c r="AK27" i="5" s="1"/>
  <c r="B26" i="5"/>
  <c r="AJ26" i="5" s="1"/>
  <c r="AK25" i="5"/>
  <c r="AJ25" i="5"/>
  <c r="AI25" i="5"/>
  <c r="B25" i="5"/>
  <c r="AK24" i="5"/>
  <c r="AH24" i="5"/>
  <c r="B24" i="5"/>
  <c r="AJ24" i="5" s="1"/>
  <c r="AK23" i="5"/>
  <c r="AJ23" i="5"/>
  <c r="AI23" i="5"/>
  <c r="B23" i="5"/>
  <c r="B22" i="5"/>
  <c r="AJ22" i="5" s="1"/>
  <c r="AK21" i="5"/>
  <c r="B21" i="5"/>
  <c r="B20" i="5"/>
  <c r="AJ20" i="5" s="1"/>
  <c r="AK19" i="5"/>
  <c r="AJ19" i="5"/>
  <c r="AI19" i="5"/>
  <c r="B19" i="5"/>
  <c r="AL18" i="5"/>
  <c r="AK18" i="5"/>
  <c r="AI18" i="5"/>
  <c r="AH18" i="5"/>
  <c r="B18" i="5"/>
  <c r="AJ18" i="5" s="1"/>
  <c r="B17" i="5"/>
  <c r="AL16" i="5"/>
  <c r="AK16" i="5"/>
  <c r="AI16" i="5"/>
  <c r="AH16" i="5"/>
  <c r="B16" i="5"/>
  <c r="AJ16" i="5" s="1"/>
  <c r="AK15" i="5"/>
  <c r="AI15" i="5"/>
  <c r="B15" i="5"/>
  <c r="AJ15" i="5" s="1"/>
  <c r="AL14" i="5"/>
  <c r="AK14" i="5"/>
  <c r="B14" i="5"/>
  <c r="AJ14" i="5" s="1"/>
  <c r="AJ13" i="5"/>
  <c r="B13" i="5"/>
  <c r="AK13" i="5" s="1"/>
  <c r="AL12" i="5"/>
  <c r="AK12" i="5"/>
  <c r="AI12" i="5"/>
  <c r="AH12" i="5"/>
  <c r="B12" i="5"/>
  <c r="AJ12" i="5" s="1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C9" i="5"/>
  <c r="A5" i="5"/>
  <c r="Y3" i="5"/>
  <c r="M3" i="5"/>
  <c r="A3" i="5"/>
  <c r="Y2" i="5"/>
  <c r="M2" i="5"/>
  <c r="A2" i="5"/>
  <c r="AH17" i="5" l="1"/>
  <c r="AL17" i="5"/>
  <c r="AK20" i="5"/>
  <c r="AI22" i="5"/>
  <c r="AK36" i="5"/>
  <c r="AH49" i="5"/>
  <c r="AL49" i="5"/>
  <c r="AL51" i="5"/>
  <c r="AI51" i="5"/>
  <c r="AL20" i="6"/>
  <c r="AJ20" i="6"/>
  <c r="AI20" i="6"/>
  <c r="AH20" i="6"/>
  <c r="AJ27" i="6"/>
  <c r="AH27" i="6"/>
  <c r="AK27" i="6"/>
  <c r="AI27" i="6"/>
  <c r="AL29" i="8"/>
  <c r="AI29" i="8"/>
  <c r="AH29" i="8"/>
  <c r="AK29" i="8"/>
  <c r="AJ29" i="8"/>
  <c r="AI17" i="5"/>
  <c r="AL19" i="5"/>
  <c r="AH19" i="5"/>
  <c r="AL20" i="5"/>
  <c r="AK22" i="5"/>
  <c r="AI24" i="5"/>
  <c r="AH26" i="5"/>
  <c r="AI33" i="5"/>
  <c r="AL35" i="5"/>
  <c r="AH35" i="5"/>
  <c r="AL36" i="5"/>
  <c r="AK38" i="5"/>
  <c r="AI40" i="5"/>
  <c r="AH42" i="5"/>
  <c r="AI49" i="5"/>
  <c r="AH51" i="5"/>
  <c r="AL13" i="6"/>
  <c r="AI13" i="6"/>
  <c r="AH13" i="6"/>
  <c r="AK20" i="6"/>
  <c r="AL25" i="6"/>
  <c r="AK25" i="6"/>
  <c r="AJ25" i="6"/>
  <c r="AL27" i="6"/>
  <c r="AJ35" i="6"/>
  <c r="AH35" i="6"/>
  <c r="AI35" i="6"/>
  <c r="AL48" i="6"/>
  <c r="AJ48" i="6"/>
  <c r="AK48" i="6"/>
  <c r="AI48" i="6"/>
  <c r="AJ51" i="6"/>
  <c r="AH51" i="6"/>
  <c r="AI51" i="6"/>
  <c r="AL43" i="5"/>
  <c r="AH43" i="5"/>
  <c r="A54" i="6"/>
  <c r="AH21" i="5"/>
  <c r="AL21" i="5"/>
  <c r="AH37" i="5"/>
  <c r="AL37" i="5"/>
  <c r="AL38" i="5"/>
  <c r="AI42" i="5"/>
  <c r="AJ49" i="5"/>
  <c r="AJ51" i="5"/>
  <c r="AH18" i="6"/>
  <c r="AK18" i="6"/>
  <c r="AJ18" i="6"/>
  <c r="AL21" i="6"/>
  <c r="AH21" i="6"/>
  <c r="AL28" i="6"/>
  <c r="AJ28" i="6"/>
  <c r="AH28" i="6"/>
  <c r="AH27" i="8"/>
  <c r="AL27" i="8"/>
  <c r="AJ27" i="8"/>
  <c r="AK27" i="8"/>
  <c r="AI27" i="8"/>
  <c r="AL27" i="10"/>
  <c r="AK27" i="10"/>
  <c r="AJ27" i="10"/>
  <c r="AI27" i="10"/>
  <c r="AH27" i="10"/>
  <c r="AL43" i="10"/>
  <c r="AK43" i="10"/>
  <c r="AJ43" i="10"/>
  <c r="AI43" i="10"/>
  <c r="AH43" i="10"/>
  <c r="AJ17" i="5"/>
  <c r="AJ52" i="5" s="1"/>
  <c r="AI26" i="5"/>
  <c r="AH14" i="5"/>
  <c r="AK17" i="5"/>
  <c r="AK52" i="5" s="1"/>
  <c r="AI21" i="5"/>
  <c r="AL23" i="5"/>
  <c r="AH23" i="5"/>
  <c r="AL24" i="5"/>
  <c r="AK26" i="5"/>
  <c r="AH30" i="5"/>
  <c r="AI37" i="5"/>
  <c r="AL39" i="5"/>
  <c r="AH39" i="5"/>
  <c r="AL40" i="5"/>
  <c r="AK42" i="5"/>
  <c r="AH46" i="5"/>
  <c r="AK49" i="5"/>
  <c r="AK51" i="5"/>
  <c r="AL16" i="6"/>
  <c r="AJ16" i="6"/>
  <c r="AK16" i="6"/>
  <c r="AK52" i="6" s="1"/>
  <c r="AI18" i="6"/>
  <c r="AI21" i="6"/>
  <c r="AJ23" i="6"/>
  <c r="AH23" i="6"/>
  <c r="AL23" i="6"/>
  <c r="AI28" i="6"/>
  <c r="AL45" i="8"/>
  <c r="AI45" i="8"/>
  <c r="AH45" i="8"/>
  <c r="AK45" i="8"/>
  <c r="AJ45" i="8"/>
  <c r="AH33" i="5"/>
  <c r="AL33" i="5"/>
  <c r="I54" i="5"/>
  <c r="AL22" i="5"/>
  <c r="AJ33" i="5"/>
  <c r="AI14" i="5"/>
  <c r="AJ21" i="5"/>
  <c r="AH25" i="5"/>
  <c r="AL25" i="5"/>
  <c r="AL26" i="5"/>
  <c r="AI30" i="5"/>
  <c r="AJ37" i="5"/>
  <c r="AH41" i="5"/>
  <c r="AL41" i="5"/>
  <c r="AL42" i="5"/>
  <c r="AI46" i="5"/>
  <c r="AJ50" i="5"/>
  <c r="AK50" i="5"/>
  <c r="AH16" i="6"/>
  <c r="AL18" i="6"/>
  <c r="AJ21" i="6"/>
  <c r="AI23" i="6"/>
  <c r="AH26" i="6"/>
  <c r="AJ26" i="6"/>
  <c r="AK28" i="6"/>
  <c r="AL36" i="6"/>
  <c r="AJ36" i="6"/>
  <c r="AI36" i="6"/>
  <c r="AH36" i="6"/>
  <c r="AL41" i="6"/>
  <c r="AK41" i="6"/>
  <c r="AJ41" i="6"/>
  <c r="AI41" i="6"/>
  <c r="AL44" i="6"/>
  <c r="AJ44" i="6"/>
  <c r="AH44" i="6"/>
  <c r="AH43" i="7"/>
  <c r="AL43" i="7"/>
  <c r="AK43" i="7"/>
  <c r="AJ43" i="7"/>
  <c r="AI43" i="7"/>
  <c r="A54" i="5"/>
  <c r="AL27" i="5"/>
  <c r="AH27" i="5"/>
  <c r="AJ19" i="6"/>
  <c r="AH19" i="6"/>
  <c r="AI19" i="6"/>
  <c r="AI52" i="6" s="1"/>
  <c r="AL29" i="6"/>
  <c r="AI29" i="6"/>
  <c r="AH29" i="6"/>
  <c r="I54" i="6"/>
  <c r="A54" i="7"/>
  <c r="AL13" i="8"/>
  <c r="AI13" i="8"/>
  <c r="AH13" i="8"/>
  <c r="AH52" i="8" s="1"/>
  <c r="I54" i="8"/>
  <c r="AK13" i="8"/>
  <c r="AJ13" i="8"/>
  <c r="AH43" i="8"/>
  <c r="AL43" i="8"/>
  <c r="AJ43" i="8"/>
  <c r="AK43" i="8"/>
  <c r="AI43" i="8"/>
  <c r="AH13" i="5"/>
  <c r="AL52" i="5" s="1"/>
  <c r="AL13" i="5"/>
  <c r="AH20" i="5"/>
  <c r="AH29" i="5"/>
  <c r="AL29" i="5"/>
  <c r="AH36" i="5"/>
  <c r="AI43" i="5"/>
  <c r="AH45" i="5"/>
  <c r="AL45" i="5"/>
  <c r="AL12" i="6"/>
  <c r="AJ12" i="6"/>
  <c r="AH12" i="6"/>
  <c r="AK19" i="6"/>
  <c r="AJ29" i="6"/>
  <c r="AH34" i="6"/>
  <c r="AK34" i="6"/>
  <c r="AJ34" i="6"/>
  <c r="AL37" i="6"/>
  <c r="AH37" i="6"/>
  <c r="AH42" i="6"/>
  <c r="AJ42" i="6"/>
  <c r="AH27" i="7"/>
  <c r="AL27" i="7"/>
  <c r="AK27" i="7"/>
  <c r="AJ27" i="7"/>
  <c r="AI27" i="7"/>
  <c r="AI27" i="5"/>
  <c r="AI13" i="5"/>
  <c r="AI52" i="5" s="1"/>
  <c r="AL15" i="5"/>
  <c r="AH15" i="5"/>
  <c r="AI20" i="5"/>
  <c r="AH22" i="5"/>
  <c r="AJ27" i="5"/>
  <c r="AI29" i="5"/>
  <c r="AL31" i="5"/>
  <c r="AH31" i="5"/>
  <c r="AI36" i="5"/>
  <c r="AH38" i="5"/>
  <c r="AJ43" i="5"/>
  <c r="AI45" i="5"/>
  <c r="AL47" i="5"/>
  <c r="AH47" i="5"/>
  <c r="AL19" i="6"/>
  <c r="AK29" i="6"/>
  <c r="AL32" i="6"/>
  <c r="AJ32" i="6"/>
  <c r="AK32" i="6"/>
  <c r="AJ39" i="6"/>
  <c r="AH39" i="6"/>
  <c r="AL39" i="6"/>
  <c r="AK39" i="6"/>
  <c r="AH50" i="6"/>
  <c r="AK50" i="6"/>
  <c r="AJ50" i="6"/>
  <c r="AI50" i="6"/>
  <c r="AL50" i="8"/>
  <c r="AK50" i="8"/>
  <c r="AJ50" i="8"/>
  <c r="AH50" i="8"/>
  <c r="AI50" i="8"/>
  <c r="AL13" i="7"/>
  <c r="AJ13" i="7"/>
  <c r="AJ20" i="7"/>
  <c r="AH20" i="7"/>
  <c r="AL29" i="7"/>
  <c r="AJ29" i="7"/>
  <c r="AJ36" i="7"/>
  <c r="AH36" i="7"/>
  <c r="AL45" i="7"/>
  <c r="AJ45" i="7"/>
  <c r="AK18" i="8"/>
  <c r="AJ18" i="8"/>
  <c r="AH18" i="8"/>
  <c r="AK34" i="8"/>
  <c r="AJ34" i="8"/>
  <c r="AH34" i="8"/>
  <c r="AL20" i="9"/>
  <c r="AK20" i="9"/>
  <c r="AJ20" i="9"/>
  <c r="AI20" i="9"/>
  <c r="AH20" i="9"/>
  <c r="AL36" i="9"/>
  <c r="AK36" i="9"/>
  <c r="AJ36" i="9"/>
  <c r="AI36" i="9"/>
  <c r="AH36" i="9"/>
  <c r="AL39" i="11"/>
  <c r="AK39" i="11"/>
  <c r="AJ39" i="11"/>
  <c r="AI39" i="11"/>
  <c r="AH39" i="11"/>
  <c r="AJ17" i="6"/>
  <c r="AJ33" i="6"/>
  <c r="AJ49" i="6"/>
  <c r="AH13" i="7"/>
  <c r="AJ18" i="7"/>
  <c r="AI20" i="7"/>
  <c r="AH22" i="7"/>
  <c r="AL23" i="7"/>
  <c r="AH29" i="7"/>
  <c r="AJ34" i="7"/>
  <c r="AI36" i="7"/>
  <c r="AH38" i="7"/>
  <c r="AL39" i="7"/>
  <c r="AH45" i="7"/>
  <c r="AJ50" i="7"/>
  <c r="AI18" i="8"/>
  <c r="AH23" i="8"/>
  <c r="AL23" i="8"/>
  <c r="AJ23" i="8"/>
  <c r="AL25" i="8"/>
  <c r="AI25" i="8"/>
  <c r="AH25" i="8"/>
  <c r="AI34" i="8"/>
  <c r="AH39" i="8"/>
  <c r="AL39" i="8"/>
  <c r="AJ39" i="8"/>
  <c r="AL41" i="8"/>
  <c r="AI41" i="8"/>
  <c r="AH41" i="8"/>
  <c r="AH51" i="8"/>
  <c r="AL51" i="8"/>
  <c r="AJ51" i="8"/>
  <c r="AL15" i="10"/>
  <c r="AK15" i="10"/>
  <c r="AJ15" i="10"/>
  <c r="AI15" i="10"/>
  <c r="AH15" i="10"/>
  <c r="AL31" i="10"/>
  <c r="AK31" i="10"/>
  <c r="AJ31" i="10"/>
  <c r="AI31" i="10"/>
  <c r="AH31" i="10"/>
  <c r="AL47" i="10"/>
  <c r="AK47" i="10"/>
  <c r="AJ47" i="10"/>
  <c r="AI47" i="10"/>
  <c r="AH47" i="10"/>
  <c r="AJ50" i="11"/>
  <c r="AI50" i="11"/>
  <c r="AH50" i="11"/>
  <c r="AL50" i="11"/>
  <c r="AK50" i="11"/>
  <c r="AI13" i="7"/>
  <c r="AL17" i="7"/>
  <c r="AJ17" i="7"/>
  <c r="AK20" i="7"/>
  <c r="AI22" i="7"/>
  <c r="AJ24" i="7"/>
  <c r="AH24" i="7"/>
  <c r="AI29" i="7"/>
  <c r="AL33" i="7"/>
  <c r="AJ33" i="7"/>
  <c r="AK36" i="7"/>
  <c r="AI38" i="7"/>
  <c r="AJ40" i="7"/>
  <c r="AH40" i="7"/>
  <c r="AI45" i="7"/>
  <c r="AL49" i="7"/>
  <c r="AJ49" i="7"/>
  <c r="AK14" i="8"/>
  <c r="AJ14" i="8"/>
  <c r="AH14" i="8"/>
  <c r="AK30" i="8"/>
  <c r="AJ30" i="8"/>
  <c r="AH30" i="8"/>
  <c r="AK46" i="8"/>
  <c r="AJ46" i="8"/>
  <c r="AH46" i="8"/>
  <c r="AL24" i="9"/>
  <c r="AK24" i="9"/>
  <c r="AJ24" i="9"/>
  <c r="AI24" i="9"/>
  <c r="AH24" i="9"/>
  <c r="AL40" i="9"/>
  <c r="AK40" i="9"/>
  <c r="AJ40" i="9"/>
  <c r="AI40" i="9"/>
  <c r="AH40" i="9"/>
  <c r="AL28" i="11"/>
  <c r="AK28" i="11"/>
  <c r="AJ28" i="11"/>
  <c r="AI28" i="11"/>
  <c r="AH28" i="11"/>
  <c r="AK13" i="7"/>
  <c r="AL20" i="7"/>
  <c r="AJ22" i="7"/>
  <c r="AK29" i="7"/>
  <c r="AL36" i="7"/>
  <c r="AJ38" i="7"/>
  <c r="AK45" i="7"/>
  <c r="AI14" i="8"/>
  <c r="AH19" i="8"/>
  <c r="AL19" i="8"/>
  <c r="AJ19" i="8"/>
  <c r="AL21" i="8"/>
  <c r="AI21" i="8"/>
  <c r="AH21" i="8"/>
  <c r="AI30" i="8"/>
  <c r="AH35" i="8"/>
  <c r="AL35" i="8"/>
  <c r="AJ35" i="8"/>
  <c r="AL37" i="8"/>
  <c r="AI37" i="8"/>
  <c r="AH37" i="8"/>
  <c r="AI46" i="8"/>
  <c r="AL19" i="10"/>
  <c r="AK19" i="10"/>
  <c r="AJ19" i="10"/>
  <c r="AI19" i="10"/>
  <c r="AH19" i="10"/>
  <c r="AL35" i="10"/>
  <c r="AK35" i="10"/>
  <c r="AJ35" i="10"/>
  <c r="AI35" i="10"/>
  <c r="AH35" i="10"/>
  <c r="AL51" i="10"/>
  <c r="AK51" i="10"/>
  <c r="AJ51" i="10"/>
  <c r="AI51" i="10"/>
  <c r="AH51" i="10"/>
  <c r="AJ12" i="7"/>
  <c r="AH12" i="7"/>
  <c r="AI17" i="7"/>
  <c r="AI19" i="7"/>
  <c r="AL21" i="7"/>
  <c r="AJ21" i="7"/>
  <c r="AK22" i="7"/>
  <c r="AK24" i="7"/>
  <c r="AI26" i="7"/>
  <c r="AJ28" i="7"/>
  <c r="AH28" i="7"/>
  <c r="AI33" i="7"/>
  <c r="AI35" i="7"/>
  <c r="AL37" i="7"/>
  <c r="AJ37" i="7"/>
  <c r="AK38" i="7"/>
  <c r="AK40" i="7"/>
  <c r="AI42" i="7"/>
  <c r="AJ44" i="7"/>
  <c r="AH44" i="7"/>
  <c r="AI49" i="7"/>
  <c r="AI51" i="7"/>
  <c r="I54" i="7"/>
  <c r="A54" i="8"/>
  <c r="AL14" i="8"/>
  <c r="AI19" i="8"/>
  <c r="AJ21" i="8"/>
  <c r="AK26" i="8"/>
  <c r="AJ26" i="8"/>
  <c r="AH26" i="8"/>
  <c r="AL30" i="8"/>
  <c r="AI35" i="8"/>
  <c r="AJ37" i="8"/>
  <c r="AK42" i="8"/>
  <c r="AJ42" i="8"/>
  <c r="AH42" i="8"/>
  <c r="AL46" i="8"/>
  <c r="I54" i="9"/>
  <c r="AL12" i="9"/>
  <c r="AK12" i="9"/>
  <c r="AJ12" i="9"/>
  <c r="AI12" i="9"/>
  <c r="AH12" i="9"/>
  <c r="AL28" i="9"/>
  <c r="AK28" i="9"/>
  <c r="AJ28" i="9"/>
  <c r="AI28" i="9"/>
  <c r="AH28" i="9"/>
  <c r="AL44" i="9"/>
  <c r="AK44" i="9"/>
  <c r="AJ44" i="9"/>
  <c r="AI44" i="9"/>
  <c r="AH44" i="9"/>
  <c r="AJ43" i="6"/>
  <c r="AH43" i="6"/>
  <c r="AL14" i="6"/>
  <c r="AL30" i="6"/>
  <c r="AI43" i="6"/>
  <c r="AH45" i="6"/>
  <c r="AL46" i="6"/>
  <c r="AI12" i="7"/>
  <c r="AH14" i="7"/>
  <c r="AK17" i="7"/>
  <c r="AJ19" i="7"/>
  <c r="AH21" i="7"/>
  <c r="AL24" i="7"/>
  <c r="AJ26" i="7"/>
  <c r="AI28" i="7"/>
  <c r="AH30" i="7"/>
  <c r="AK33" i="7"/>
  <c r="AJ35" i="7"/>
  <c r="AH37" i="7"/>
  <c r="AL40" i="7"/>
  <c r="AJ42" i="7"/>
  <c r="AI44" i="7"/>
  <c r="AH46" i="7"/>
  <c r="AK49" i="7"/>
  <c r="AJ51" i="7"/>
  <c r="AH15" i="8"/>
  <c r="AL52" i="8" s="1"/>
  <c r="AL15" i="8"/>
  <c r="AJ15" i="8"/>
  <c r="AL17" i="8"/>
  <c r="AI17" i="8"/>
  <c r="AI52" i="8" s="1"/>
  <c r="AH17" i="8"/>
  <c r="AK19" i="8"/>
  <c r="AK21" i="8"/>
  <c r="AI26" i="8"/>
  <c r="AH31" i="8"/>
  <c r="AL31" i="8"/>
  <c r="AJ31" i="8"/>
  <c r="AL33" i="8"/>
  <c r="AI33" i="8"/>
  <c r="AH33" i="8"/>
  <c r="AK35" i="8"/>
  <c r="AK37" i="8"/>
  <c r="AI42" i="8"/>
  <c r="AH47" i="8"/>
  <c r="AL47" i="8"/>
  <c r="AJ47" i="8"/>
  <c r="AL49" i="8"/>
  <c r="AJ49" i="8"/>
  <c r="AI49" i="8"/>
  <c r="AH49" i="8"/>
  <c r="AL23" i="10"/>
  <c r="AK23" i="10"/>
  <c r="AJ23" i="10"/>
  <c r="AI23" i="10"/>
  <c r="AH23" i="10"/>
  <c r="AL39" i="10"/>
  <c r="AK39" i="10"/>
  <c r="AJ39" i="10"/>
  <c r="AI39" i="10"/>
  <c r="AH39" i="10"/>
  <c r="AI26" i="11"/>
  <c r="AH26" i="11"/>
  <c r="AL26" i="11"/>
  <c r="AK26" i="11"/>
  <c r="AJ26" i="11"/>
  <c r="AJ15" i="6"/>
  <c r="AH15" i="6"/>
  <c r="AL24" i="6"/>
  <c r="AJ24" i="6"/>
  <c r="AJ31" i="6"/>
  <c r="AH31" i="6"/>
  <c r="AL40" i="6"/>
  <c r="AJ40" i="6"/>
  <c r="AK43" i="6"/>
  <c r="AI45" i="6"/>
  <c r="AJ47" i="6"/>
  <c r="AH47" i="6"/>
  <c r="AK12" i="7"/>
  <c r="AI14" i="7"/>
  <c r="AJ16" i="7"/>
  <c r="AH16" i="7"/>
  <c r="AK19" i="7"/>
  <c r="AI21" i="7"/>
  <c r="AL25" i="7"/>
  <c r="AJ25" i="7"/>
  <c r="AK26" i="7"/>
  <c r="AK28" i="7"/>
  <c r="AI30" i="7"/>
  <c r="AJ32" i="7"/>
  <c r="AH32" i="7"/>
  <c r="AK35" i="7"/>
  <c r="AI37" i="7"/>
  <c r="AL41" i="7"/>
  <c r="AJ41" i="7"/>
  <c r="AK42" i="7"/>
  <c r="AK44" i="7"/>
  <c r="AI46" i="7"/>
  <c r="AJ48" i="7"/>
  <c r="AH48" i="7"/>
  <c r="AK51" i="7"/>
  <c r="AK22" i="8"/>
  <c r="AK52" i="8" s="1"/>
  <c r="AJ22" i="8"/>
  <c r="AH22" i="8"/>
  <c r="AL26" i="8"/>
  <c r="AK38" i="8"/>
  <c r="AJ38" i="8"/>
  <c r="AH38" i="8"/>
  <c r="AL42" i="8"/>
  <c r="A54" i="9"/>
  <c r="AL16" i="9"/>
  <c r="AK16" i="9"/>
  <c r="AJ16" i="9"/>
  <c r="AI16" i="9"/>
  <c r="AH16" i="9"/>
  <c r="AL32" i="9"/>
  <c r="AK32" i="9"/>
  <c r="AJ32" i="9"/>
  <c r="AI32" i="9"/>
  <c r="AH32" i="9"/>
  <c r="AL48" i="9"/>
  <c r="AK48" i="9"/>
  <c r="AJ48" i="9"/>
  <c r="AI48" i="9"/>
  <c r="AH48" i="9"/>
  <c r="AJ13" i="9"/>
  <c r="AJ17" i="9"/>
  <c r="AJ21" i="9"/>
  <c r="AJ25" i="9"/>
  <c r="AJ29" i="9"/>
  <c r="AJ33" i="9"/>
  <c r="AJ37" i="9"/>
  <c r="AJ41" i="9"/>
  <c r="AJ45" i="9"/>
  <c r="AJ49" i="9"/>
  <c r="AJ12" i="10"/>
  <c r="AJ16" i="10"/>
  <c r="AJ20" i="10"/>
  <c r="AJ24" i="10"/>
  <c r="AJ28" i="10"/>
  <c r="AJ32" i="10"/>
  <c r="AJ36" i="10"/>
  <c r="AJ40" i="10"/>
  <c r="AJ44" i="10"/>
  <c r="AJ48" i="10"/>
  <c r="AK14" i="11"/>
  <c r="AI16" i="11"/>
  <c r="AK23" i="11"/>
  <c r="AJ23" i="11"/>
  <c r="AK24" i="11"/>
  <c r="AL43" i="11"/>
  <c r="AK43" i="11"/>
  <c r="AJ43" i="11"/>
  <c r="AK48" i="11"/>
  <c r="AL37" i="13"/>
  <c r="AH37" i="13"/>
  <c r="AK37" i="13"/>
  <c r="AJ37" i="13"/>
  <c r="AI37" i="13"/>
  <c r="AK13" i="9"/>
  <c r="AK17" i="9"/>
  <c r="AK21" i="9"/>
  <c r="AK25" i="9"/>
  <c r="AK29" i="9"/>
  <c r="AK33" i="9"/>
  <c r="AK37" i="9"/>
  <c r="AK41" i="9"/>
  <c r="AK45" i="9"/>
  <c r="AK49" i="9"/>
  <c r="I54" i="11"/>
  <c r="AI18" i="11"/>
  <c r="AH18" i="11"/>
  <c r="AL47" i="11"/>
  <c r="AK47" i="11"/>
  <c r="AJ47" i="11"/>
  <c r="A54" i="12"/>
  <c r="AL34" i="13"/>
  <c r="AK34" i="13"/>
  <c r="AJ34" i="13"/>
  <c r="AI34" i="13"/>
  <c r="AH34" i="13"/>
  <c r="I54" i="13"/>
  <c r="AL13" i="9"/>
  <c r="AH15" i="9"/>
  <c r="AL17" i="9"/>
  <c r="AH19" i="9"/>
  <c r="AL21" i="9"/>
  <c r="AH23" i="9"/>
  <c r="AL25" i="9"/>
  <c r="AH27" i="9"/>
  <c r="AL29" i="9"/>
  <c r="AH31" i="9"/>
  <c r="AL33" i="9"/>
  <c r="AH35" i="9"/>
  <c r="AL37" i="9"/>
  <c r="AH39" i="9"/>
  <c r="AL41" i="9"/>
  <c r="AH43" i="9"/>
  <c r="AL45" i="9"/>
  <c r="AH47" i="9"/>
  <c r="AL49" i="9"/>
  <c r="AH51" i="9"/>
  <c r="AL12" i="10"/>
  <c r="AH14" i="10"/>
  <c r="AH52" i="10" s="1"/>
  <c r="AL16" i="10"/>
  <c r="AH18" i="10"/>
  <c r="AL20" i="10"/>
  <c r="AH22" i="10"/>
  <c r="AL24" i="10"/>
  <c r="AH26" i="10"/>
  <c r="AL28" i="10"/>
  <c r="AH30" i="10"/>
  <c r="AL32" i="10"/>
  <c r="AH34" i="10"/>
  <c r="AL36" i="10"/>
  <c r="AH38" i="10"/>
  <c r="AL40" i="10"/>
  <c r="AH42" i="10"/>
  <c r="AL44" i="10"/>
  <c r="AH46" i="10"/>
  <c r="AL48" i="10"/>
  <c r="AH50" i="10"/>
  <c r="AH12" i="11"/>
  <c r="AK15" i="11"/>
  <c r="AJ15" i="11"/>
  <c r="AK16" i="11"/>
  <c r="AJ18" i="11"/>
  <c r="AH20" i="11"/>
  <c r="AJ30" i="11"/>
  <c r="AI30" i="11"/>
  <c r="AH30" i="11"/>
  <c r="AH36" i="11"/>
  <c r="AH47" i="11"/>
  <c r="AL51" i="11"/>
  <c r="AK51" i="11"/>
  <c r="AJ51" i="11"/>
  <c r="AJ46" i="13"/>
  <c r="AL46" i="13"/>
  <c r="AK46" i="13"/>
  <c r="AI46" i="13"/>
  <c r="AH46" i="13"/>
  <c r="AI15" i="9"/>
  <c r="AI19" i="9"/>
  <c r="AI23" i="9"/>
  <c r="AI27" i="9"/>
  <c r="AI31" i="9"/>
  <c r="AI35" i="9"/>
  <c r="AI39" i="9"/>
  <c r="AI43" i="9"/>
  <c r="AI47" i="9"/>
  <c r="AI51" i="9"/>
  <c r="AI14" i="10"/>
  <c r="AI52" i="10" s="1"/>
  <c r="AI18" i="10"/>
  <c r="AI22" i="10"/>
  <c r="AI26" i="10"/>
  <c r="AI30" i="10"/>
  <c r="AI34" i="10"/>
  <c r="AI38" i="10"/>
  <c r="AI42" i="10"/>
  <c r="AI46" i="10"/>
  <c r="AI50" i="10"/>
  <c r="I54" i="10"/>
  <c r="A54" i="11"/>
  <c r="AI12" i="11"/>
  <c r="AK18" i="11"/>
  <c r="AI20" i="11"/>
  <c r="AK27" i="11"/>
  <c r="AJ27" i="11"/>
  <c r="AJ34" i="11"/>
  <c r="AI34" i="11"/>
  <c r="AH34" i="11"/>
  <c r="AI36" i="11"/>
  <c r="AI47" i="11"/>
  <c r="AK15" i="12"/>
  <c r="AJ15" i="12"/>
  <c r="AI15" i="12"/>
  <c r="AI52" i="12" s="1"/>
  <c r="AH15" i="12"/>
  <c r="AK19" i="12"/>
  <c r="AJ19" i="12"/>
  <c r="AI19" i="12"/>
  <c r="AH19" i="12"/>
  <c r="AK23" i="12"/>
  <c r="AJ23" i="12"/>
  <c r="AI23" i="12"/>
  <c r="AH23" i="12"/>
  <c r="AK27" i="12"/>
  <c r="AJ27" i="12"/>
  <c r="AI27" i="12"/>
  <c r="AH27" i="12"/>
  <c r="AK31" i="12"/>
  <c r="AJ31" i="12"/>
  <c r="AI31" i="12"/>
  <c r="AH31" i="12"/>
  <c r="AK35" i="12"/>
  <c r="AJ35" i="12"/>
  <c r="AI35" i="12"/>
  <c r="AH35" i="12"/>
  <c r="AK39" i="12"/>
  <c r="AJ39" i="12"/>
  <c r="AI39" i="12"/>
  <c r="AH39" i="12"/>
  <c r="AK43" i="12"/>
  <c r="AJ43" i="12"/>
  <c r="AI43" i="12"/>
  <c r="AH43" i="12"/>
  <c r="AK47" i="12"/>
  <c r="AJ47" i="12"/>
  <c r="AI47" i="12"/>
  <c r="AH47" i="12"/>
  <c r="AK51" i="12"/>
  <c r="AJ51" i="12"/>
  <c r="AI51" i="12"/>
  <c r="AH51" i="12"/>
  <c r="AJ15" i="9"/>
  <c r="AJ19" i="9"/>
  <c r="AJ23" i="9"/>
  <c r="AJ27" i="9"/>
  <c r="AJ31" i="9"/>
  <c r="AJ35" i="9"/>
  <c r="AJ39" i="9"/>
  <c r="AJ43" i="9"/>
  <c r="AJ47" i="9"/>
  <c r="AJ51" i="9"/>
  <c r="AJ14" i="10"/>
  <c r="AJ18" i="10"/>
  <c r="AJ22" i="10"/>
  <c r="AJ26" i="10"/>
  <c r="AJ30" i="10"/>
  <c r="AJ34" i="10"/>
  <c r="AJ38" i="10"/>
  <c r="AJ42" i="10"/>
  <c r="AJ46" i="10"/>
  <c r="AJ50" i="10"/>
  <c r="AJ12" i="11"/>
  <c r="AL18" i="11"/>
  <c r="AJ20" i="11"/>
  <c r="AI22" i="11"/>
  <c r="AH22" i="11"/>
  <c r="AJ36" i="11"/>
  <c r="AJ38" i="11"/>
  <c r="AI38" i="11"/>
  <c r="AH38" i="11"/>
  <c r="AK14" i="10"/>
  <c r="AK52" i="10" s="1"/>
  <c r="AK18" i="10"/>
  <c r="AK22" i="10"/>
  <c r="AK26" i="10"/>
  <c r="AK30" i="10"/>
  <c r="AK34" i="10"/>
  <c r="AK38" i="10"/>
  <c r="AK42" i="10"/>
  <c r="AK46" i="10"/>
  <c r="AK50" i="10"/>
  <c r="AK12" i="11"/>
  <c r="AK19" i="11"/>
  <c r="AJ19" i="11"/>
  <c r="AK20" i="11"/>
  <c r="AL31" i="11"/>
  <c r="AK31" i="11"/>
  <c r="AJ31" i="11"/>
  <c r="AK36" i="11"/>
  <c r="AJ42" i="11"/>
  <c r="AI42" i="11"/>
  <c r="AH42" i="11"/>
  <c r="I54" i="12"/>
  <c r="AL12" i="12"/>
  <c r="AK12" i="12"/>
  <c r="AJ12" i="12"/>
  <c r="AL16" i="12"/>
  <c r="AK16" i="12"/>
  <c r="AJ16" i="12"/>
  <c r="AL20" i="12"/>
  <c r="AK20" i="12"/>
  <c r="AJ20" i="12"/>
  <c r="AL24" i="12"/>
  <c r="AK24" i="12"/>
  <c r="AJ24" i="12"/>
  <c r="AL28" i="12"/>
  <c r="AK28" i="12"/>
  <c r="AJ28" i="12"/>
  <c r="AL32" i="12"/>
  <c r="AK32" i="12"/>
  <c r="AJ32" i="12"/>
  <c r="AL36" i="12"/>
  <c r="AK36" i="12"/>
  <c r="AJ36" i="12"/>
  <c r="AL40" i="12"/>
  <c r="AK40" i="12"/>
  <c r="AJ40" i="12"/>
  <c r="AL44" i="12"/>
  <c r="AK44" i="12"/>
  <c r="AJ44" i="12"/>
  <c r="AL12" i="11"/>
  <c r="AH14" i="11"/>
  <c r="AH19" i="11"/>
  <c r="AH31" i="11"/>
  <c r="AL35" i="11"/>
  <c r="AK35" i="11"/>
  <c r="AJ35" i="11"/>
  <c r="AK42" i="11"/>
  <c r="AJ46" i="11"/>
  <c r="AI46" i="11"/>
  <c r="AH46" i="11"/>
  <c r="AH12" i="12"/>
  <c r="AH16" i="12"/>
  <c r="AH20" i="12"/>
  <c r="AH24" i="12"/>
  <c r="AH28" i="12"/>
  <c r="AH32" i="12"/>
  <c r="AH36" i="12"/>
  <c r="AH40" i="12"/>
  <c r="AH44" i="12"/>
  <c r="A54" i="13"/>
  <c r="AI14" i="13"/>
  <c r="AI17" i="13"/>
  <c r="AI20" i="13"/>
  <c r="AJ23" i="13"/>
  <c r="AH39" i="13"/>
  <c r="AL39" i="13"/>
  <c r="AI44" i="13"/>
  <c r="AL17" i="14"/>
  <c r="AK17" i="14"/>
  <c r="AJ17" i="14"/>
  <c r="AI17" i="14"/>
  <c r="AL26" i="14"/>
  <c r="AK26" i="14"/>
  <c r="AH26" i="14"/>
  <c r="AL49" i="14"/>
  <c r="AK49" i="14"/>
  <c r="AJ49" i="14"/>
  <c r="AI49" i="14"/>
  <c r="J49" i="15"/>
  <c r="AL41" i="13"/>
  <c r="AH41" i="13"/>
  <c r="AH17" i="14"/>
  <c r="AI26" i="14"/>
  <c r="AL29" i="14"/>
  <c r="AK29" i="14"/>
  <c r="AJ29" i="14"/>
  <c r="AI29" i="14"/>
  <c r="AL38" i="14"/>
  <c r="AK38" i="14"/>
  <c r="AH38" i="14"/>
  <c r="AH49" i="14"/>
  <c r="L49" i="15"/>
  <c r="AH13" i="13"/>
  <c r="AH16" i="13"/>
  <c r="AL52" i="13" s="1"/>
  <c r="AI19" i="13"/>
  <c r="AI41" i="13"/>
  <c r="AH43" i="13"/>
  <c r="AL43" i="13"/>
  <c r="AH50" i="13"/>
  <c r="AL18" i="14"/>
  <c r="AK18" i="14"/>
  <c r="AH18" i="14"/>
  <c r="AJ26" i="14"/>
  <c r="AL41" i="14"/>
  <c r="AK41" i="14"/>
  <c r="AJ41" i="14"/>
  <c r="AI41" i="14"/>
  <c r="AL50" i="14"/>
  <c r="AK50" i="14"/>
  <c r="AH50" i="14"/>
  <c r="D49" i="15"/>
  <c r="AJ48" i="12"/>
  <c r="AI13" i="13"/>
  <c r="AI52" i="13" s="1"/>
  <c r="AI16" i="13"/>
  <c r="AJ19" i="13"/>
  <c r="AJ22" i="13"/>
  <c r="AJ25" i="13"/>
  <c r="AK28" i="13"/>
  <c r="AH30" i="13"/>
  <c r="AK31" i="13"/>
  <c r="AH33" i="13"/>
  <c r="AH36" i="13"/>
  <c r="AK39" i="13"/>
  <c r="AJ41" i="13"/>
  <c r="AI43" i="13"/>
  <c r="AL45" i="13"/>
  <c r="AH45" i="13"/>
  <c r="AK48" i="13"/>
  <c r="AI50" i="13"/>
  <c r="AI18" i="14"/>
  <c r="AL21" i="14"/>
  <c r="AK21" i="14"/>
  <c r="AJ21" i="14"/>
  <c r="AI21" i="14"/>
  <c r="AL30" i="14"/>
  <c r="AK30" i="14"/>
  <c r="AH30" i="14"/>
  <c r="AJ38" i="14"/>
  <c r="AH41" i="14"/>
  <c r="AI50" i="14"/>
  <c r="AK48" i="12"/>
  <c r="AJ13" i="13"/>
  <c r="AJ52" i="13" s="1"/>
  <c r="AK16" i="13"/>
  <c r="AK19" i="13"/>
  <c r="AH21" i="13"/>
  <c r="AK22" i="13"/>
  <c r="AH24" i="13"/>
  <c r="AK25" i="13"/>
  <c r="AI27" i="13"/>
  <c r="AL28" i="13"/>
  <c r="AI30" i="13"/>
  <c r="AL31" i="13"/>
  <c r="AI33" i="13"/>
  <c r="AI36" i="13"/>
  <c r="AH38" i="13"/>
  <c r="AK41" i="13"/>
  <c r="AJ43" i="13"/>
  <c r="AI45" i="13"/>
  <c r="AH47" i="13"/>
  <c r="AL47" i="13"/>
  <c r="AL48" i="13"/>
  <c r="AK50" i="13"/>
  <c r="AJ18" i="14"/>
  <c r="AH21" i="14"/>
  <c r="AI30" i="14"/>
  <c r="AL33" i="14"/>
  <c r="AK33" i="14"/>
  <c r="AJ33" i="14"/>
  <c r="AI33" i="14"/>
  <c r="AL42" i="14"/>
  <c r="AK42" i="14"/>
  <c r="AH42" i="14"/>
  <c r="AJ50" i="14"/>
  <c r="AK13" i="13"/>
  <c r="AK52" i="13" s="1"/>
  <c r="AL16" i="13"/>
  <c r="AL19" i="13"/>
  <c r="AJ30" i="13"/>
  <c r="AJ33" i="13"/>
  <c r="AK36" i="13"/>
  <c r="AK43" i="13"/>
  <c r="AJ45" i="13"/>
  <c r="AL49" i="13"/>
  <c r="AH49" i="13"/>
  <c r="AL50" i="13"/>
  <c r="AL13" i="14"/>
  <c r="AK13" i="14"/>
  <c r="AK52" i="14" s="1"/>
  <c r="AJ13" i="14"/>
  <c r="AI13" i="14"/>
  <c r="I54" i="14"/>
  <c r="AL22" i="14"/>
  <c r="AK22" i="14"/>
  <c r="AH22" i="14"/>
  <c r="AL45" i="14"/>
  <c r="AK45" i="14"/>
  <c r="AJ45" i="14"/>
  <c r="AI45" i="14"/>
  <c r="AK33" i="13"/>
  <c r="AL36" i="13"/>
  <c r="AH51" i="13"/>
  <c r="AL51" i="13"/>
  <c r="AL25" i="14"/>
  <c r="AK25" i="14"/>
  <c r="AJ25" i="14"/>
  <c r="AI25" i="14"/>
  <c r="AL34" i="14"/>
  <c r="AK34" i="14"/>
  <c r="AH34" i="14"/>
  <c r="AH45" i="14"/>
  <c r="AL14" i="14"/>
  <c r="AK14" i="14"/>
  <c r="AH14" i="14"/>
  <c r="AJ22" i="14"/>
  <c r="AH25" i="14"/>
  <c r="AI34" i="14"/>
  <c r="AL37" i="14"/>
  <c r="AK37" i="14"/>
  <c r="AJ37" i="14"/>
  <c r="AI37" i="14"/>
  <c r="AL46" i="14"/>
  <c r="AK46" i="14"/>
  <c r="AH46" i="14"/>
  <c r="I49" i="15"/>
  <c r="AL12" i="14"/>
  <c r="AJ15" i="14"/>
  <c r="AJ52" i="14" s="1"/>
  <c r="AL16" i="14"/>
  <c r="AJ19" i="14"/>
  <c r="AL20" i="14"/>
  <c r="AJ23" i="14"/>
  <c r="AL24" i="14"/>
  <c r="AJ27" i="14"/>
  <c r="AL28" i="14"/>
  <c r="AJ31" i="14"/>
  <c r="AL32" i="14"/>
  <c r="AJ35" i="14"/>
  <c r="AL36" i="14"/>
  <c r="AJ39" i="14"/>
  <c r="AL40" i="14"/>
  <c r="AJ43" i="14"/>
  <c r="AL44" i="14"/>
  <c r="AJ47" i="14"/>
  <c r="AL48" i="14"/>
  <c r="AJ51" i="14"/>
  <c r="M49" i="15"/>
  <c r="AH12" i="14"/>
  <c r="AH16" i="14"/>
  <c r="AH20" i="14"/>
  <c r="AH24" i="14"/>
  <c r="AH28" i="14"/>
  <c r="AH32" i="14"/>
  <c r="AH36" i="14"/>
  <c r="AH40" i="14"/>
  <c r="AH44" i="14"/>
  <c r="AH48" i="14"/>
  <c r="AI12" i="14"/>
  <c r="AI16" i="14"/>
  <c r="AI20" i="14"/>
  <c r="AI24" i="14"/>
  <c r="AI28" i="14"/>
  <c r="AI32" i="14"/>
  <c r="AI36" i="14"/>
  <c r="AI40" i="14"/>
  <c r="AI44" i="14"/>
  <c r="AI48" i="14"/>
  <c r="AL52" i="12" l="1"/>
  <c r="AH52" i="12"/>
  <c r="AL52" i="9"/>
  <c r="AH52" i="9"/>
  <c r="AL52" i="10"/>
  <c r="AI52" i="9"/>
  <c r="AI52" i="14"/>
  <c r="AJ52" i="9"/>
  <c r="AL52" i="7"/>
  <c r="AH52" i="7"/>
  <c r="AK52" i="11"/>
  <c r="AK52" i="9"/>
  <c r="AJ52" i="7"/>
  <c r="AH52" i="14"/>
  <c r="AL52" i="14"/>
  <c r="AH52" i="13"/>
  <c r="AJ52" i="12"/>
  <c r="AI52" i="11"/>
  <c r="AJ52" i="10"/>
  <c r="AH52" i="6"/>
  <c r="AL52" i="6"/>
  <c r="AK52" i="12"/>
  <c r="AH52" i="11"/>
  <c r="AL52" i="11"/>
  <c r="AI52" i="7"/>
  <c r="AJ52" i="6"/>
  <c r="AJ52" i="8"/>
  <c r="AH52" i="5"/>
  <c r="AJ52" i="11"/>
  <c r="AK52" i="7"/>
</calcChain>
</file>

<file path=xl/sharedStrings.xml><?xml version="1.0" encoding="utf-8"?>
<sst xmlns="http://schemas.openxmlformats.org/spreadsheetml/2006/main" count="252" uniqueCount="124">
  <si>
    <t>سجل الحضور والغياب  —  الموسم الدراسي 2026 - 2027</t>
  </si>
  <si>
    <t>مبنيّ على المقرّر الوزاري رقم 047.26 بتاريخ 3 يوليوز 2026   |   المستجد التربوي — mostajad.com</t>
  </si>
  <si>
    <t>ابدأ من هنا</t>
  </si>
  <si>
    <t>١ — ورقة «البيانات»</t>
  </si>
  <si>
    <t>اكتب الأكاديمية والمديرية والمؤسسة واسمك والمستوى والقسم مرّة واحدة. تنتقل تلقائيًّا إلى ترويسة الشهور العشرة كلّها.</t>
  </si>
  <si>
    <t>٢ — «هل يُدرَّس السبت؟»</t>
  </si>
  <si>
    <t>في ورقة البيانات. اختر «نعم» أو «لا». تغييرها يُعيد حساب أيّام الدراسة في السنة كلّها فورًا.</t>
  </si>
  <si>
    <t>٣ — «لائحة التلاميذ»</t>
  </si>
  <si>
    <t>اكتب أسماء تلاميذك (حتّى ٤٠ اسمًا) مرّة واحدة. تظهر في الشهور العشرة تلقائيًّا.</t>
  </si>
  <si>
    <t>٤ — أوراق الشهور</t>
  </si>
  <si>
    <t>علّم الغياب فقط. الخانة الفارغة تعني «حاضر»، والمجاميع تُحسب وحدها.</t>
  </si>
  <si>
    <t>رموز التعليم</t>
  </si>
  <si>
    <t>غ</t>
  </si>
  <si>
    <t>غائب يومًا كاملاً  =  نصفان (٢)</t>
  </si>
  <si>
    <t>ص</t>
  </si>
  <si>
    <t>غائب في الفترة الصباحية  =  نصف واحد (١)</t>
  </si>
  <si>
    <t>م</t>
  </si>
  <si>
    <t>غائب في الفترة المسائية  =  نصف واحد (١)</t>
  </si>
  <si>
    <t>ب</t>
  </si>
  <si>
    <t>غياب مبرَّر ليوم كامل  =  نصفان (٢)، ويُحسب أيضًا في عمود «منها مبرَّر»</t>
  </si>
  <si>
    <t>(خانة فارغة)</t>
  </si>
  <si>
    <t>حاضر</t>
  </si>
  <si>
    <t>الرموز متاحة في قائمة منسدلة داخل كلّ خانة — لا حاجة إلى كتابتها بيدك.</t>
  </si>
  <si>
    <t>ما يُحسب تلقائيًّا</t>
  </si>
  <si>
    <t>أنصاف أيّام الدراسة</t>
  </si>
  <si>
    <t>عدد أيّام الشهر الدراسية × ٢. تُستثنى منها الآحاد، والسبوت إن لم يكن السبت يوم دراسة، وكلّ عطلة مسجَّلة في ورقة «العطل».</t>
  </si>
  <si>
    <t>أنصاف أيّام الغياب</t>
  </si>
  <si>
    <t>مجموع الرموز أعلاه لكلّ تلميذ.</t>
  </si>
  <si>
    <t>أنصاف أيّام الحضور</t>
  </si>
  <si>
    <t>أنصاف أيّام الدراسة ناقص أنصاف أيّام الغياب.</t>
  </si>
  <si>
    <t>نسبة الحضور</t>
  </si>
  <si>
    <t>خضراء إن بلغت ٩٥٪ فما فوق، صفراء بين ٨٥٪ و٩٥٪، حمراء دونها.</t>
  </si>
  <si>
    <t>«الحصيلة السنوية»</t>
  </si>
  <si>
    <t>ورقة مستقلّة تجمع الشهور العشرة لكلّ تلميذ في سطر واحد — هي ما تطلبه الإدارة آخر الموسم.</t>
  </si>
  <si>
    <t>العطل</t>
  </si>
  <si>
    <t>ورقة «العطل»</t>
  </si>
  <si>
    <t>تواريخ المقرّر الوزاري 047.26 مكتوبة سلفًا. الأعمدة الرمادية في أوراق الشهور هي أيّام العطل والعُطَل الأسبوعية.</t>
  </si>
  <si>
    <t>الأعياد الدينية</t>
  </si>
  <si>
    <t>تواريخها تقريبية بنصّ المقرّر نفسه لأنّها تتبع رؤية الهلال، وهي مظلَّلة بالأصفر. صحّحها حين تُعلَن، فيتحدّث السجلّ كلّه.</t>
  </si>
  <si>
    <t>إضافة عطلة</t>
  </si>
  <si>
    <t>اكتبها في أوّل سطر فارغ من ورقة «العطل» — عطلة محلّية أو يوم استثنائي. تُحتسب فورًا.</t>
  </si>
  <si>
    <t>الطبع</t>
  </si>
  <si>
    <t>مضبوط سلفًا</t>
  </si>
  <si>
    <t>كلّ ورقة شهر معدّة على A4 أفقية، صفحة واحدة عرضًا، وصفّا الأيّام يتكرّران في أعلى كلّ صفحة.</t>
  </si>
  <si>
    <t>خانات المجاميع</t>
  </si>
  <si>
    <t>محميّة لئلّا تُمحى صيغةٌ سهوًا. لفكّها: تبويب «مراجعة» ← «إلغاء حماية الورقة» (بلا كلمة سرّ).</t>
  </si>
  <si>
    <t>بيانات المؤسسة والأستاذ(ة)</t>
  </si>
  <si>
    <t>تُكتب مرّة واحدة، وتنتقل وحدها إلى ترويسات الشهور العشرة.</t>
  </si>
  <si>
    <t>الأكاديمية الجهوية</t>
  </si>
  <si>
    <t>المديرية الإقليمية</t>
  </si>
  <si>
    <t>الجماعة / المجموعة المدرسية</t>
  </si>
  <si>
    <t>المؤسسة التعليمية</t>
  </si>
  <si>
    <t>الأستاذ(ة)</t>
  </si>
  <si>
    <t>المستوى</t>
  </si>
  <si>
    <t>القسم / الفوج</t>
  </si>
  <si>
    <t>الموسم الدراسي</t>
  </si>
  <si>
    <t>2026 - 2027</t>
  </si>
  <si>
    <t>إعدادات الاحتساب</t>
  </si>
  <si>
    <t>هل يُدرَّس يوم السبت؟</t>
  </si>
  <si>
    <t>لا</t>
  </si>
  <si>
    <t>يوم الأحد</t>
  </si>
  <si>
    <t>عطلة أسبوعية دائمًا.</t>
  </si>
  <si>
    <t>المرجع: المقرّر الوزاري رقم 047.26 بتاريخ 3 يوليوز 2026.   المصدر: المستجد التربوي — mostajad.com</t>
  </si>
  <si>
    <t>لائحة تلاميذ القسم  —  الموسم 2026 - 2027</t>
  </si>
  <si>
    <t>اكتب الأسماء هنا مرّة واحدة فقط. تظهر تلقائيًّا في الشهور العشرة.</t>
  </si>
  <si>
    <t>رقم</t>
  </si>
  <si>
    <t>الاسم الكامل</t>
  </si>
  <si>
    <t>رقم مسار</t>
  </si>
  <si>
    <t>ملاحظة</t>
  </si>
  <si>
    <t>العطل المدرسية 2026 - 2027  —  حسب المقرّر الوزاري رقم 047.26 بتاريخ 3 يوليوز 2026</t>
  </si>
  <si>
    <t>كلّ يوم يقع بين «من» و«إلى» يُطرح من أيّام الدراسة في السجلّ. عدّل التواريخ أو أضف عطلة في أوّل سطر فارغ — يتحدّث الحساب فورًا.</t>
  </si>
  <si>
    <t>العطلة أو الحدث</t>
  </si>
  <si>
    <t>من</t>
  </si>
  <si>
    <t>إلى</t>
  </si>
  <si>
    <t>النوع</t>
  </si>
  <si>
    <t>الفترة البينية الأولى</t>
  </si>
  <si>
    <t>بينية</t>
  </si>
  <si>
    <t>عيد الوحدة</t>
  </si>
  <si>
    <t>وطني</t>
  </si>
  <si>
    <t>ذكرى المسيرة الخضراء</t>
  </si>
  <si>
    <t>عيد الاستقلال</t>
  </si>
  <si>
    <t>الفترة البينية الثانية</t>
  </si>
  <si>
    <t>فاتح السنة الميلادية</t>
  </si>
  <si>
    <t>رسمي</t>
  </si>
  <si>
    <t>ذكرى تقديم وثيقة الاستقلال</t>
  </si>
  <si>
    <t>فاتح السنة الأمازيغية</t>
  </si>
  <si>
    <t>عطلة منتصف السنة الدراسية</t>
  </si>
  <si>
    <t>عيد الفطر</t>
  </si>
  <si>
    <t>ديني</t>
  </si>
  <si>
    <t>تقريبي — 29 رمضان إلى 2 شوال 1448. صحّح التاريخ بعد ثبوت الرؤية.</t>
  </si>
  <si>
    <t>الفترة البينية الثالثة</t>
  </si>
  <si>
    <t>عيد الشغل</t>
  </si>
  <si>
    <t>الفترة البينية الرابعة</t>
  </si>
  <si>
    <t>عيد الأضحى</t>
  </si>
  <si>
    <t>تقريبي — 9 إلى 11 ذي الحجة 1448. صحّح التاريخ بعد ثبوت الرؤية.</t>
  </si>
  <si>
    <t>فاتح محرم 1449</t>
  </si>
  <si>
    <t>تقريبي — صحّح التاريخ بعد ثبوت الرؤية.</t>
  </si>
  <si>
    <t>المملكة المغربية  —  وزارة التربية الوطنية والتعليم الأولي والرياضة</t>
  </si>
  <si>
    <t>الخانة الفارغة = حاضر   |   غ = غائب يومًا كاملاً (نصفان)   |   ص = غائب صباحًا (نصف)   |   م = غائب مساءً (نصف)   |   ب = غياب مبرَّر (نصفان)   |   الأعمدة الرمادية عطلة</t>
  </si>
  <si>
    <t>ر.ت</t>
  </si>
  <si>
    <t>أنصاف
أيّام
الدراسة</t>
  </si>
  <si>
    <t>أنصاف
أيّام
الغياب</t>
  </si>
  <si>
    <t>منها
مبرَّر</t>
  </si>
  <si>
    <t>أنصاف
أيّام
الحضور</t>
  </si>
  <si>
    <t>نسبة
الحضور</t>
  </si>
  <si>
    <t>مجموع القسم</t>
  </si>
  <si>
    <t>توقيع الأستاذ(ة) ................       توقيع الإدارة ................</t>
  </si>
  <si>
    <t>المستجد التربوي — mostajad.com  —  مبنيّ على المقرّر الوزاري رقم 047.26 بتاريخ 3 يوليوز 2026</t>
  </si>
  <si>
    <t>الحصيلة السنوية للحضور والغياب  —  الموسم الدراسي 2026 - 2027</t>
  </si>
  <si>
    <t>الأرقام مجموعة تلقائيًّا من أوراق الشهور العشرة. أعمدة الشهور تعرض أنصاف أيّام الغياب.</t>
  </si>
  <si>
    <t>شتنبر</t>
  </si>
  <si>
    <t>أكتوبر</t>
  </si>
  <si>
    <t>نونبر</t>
  </si>
  <si>
    <t>دجنبر</t>
  </si>
  <si>
    <t>يناير</t>
  </si>
  <si>
    <t>فبراير</t>
  </si>
  <si>
    <t>مارس</t>
  </si>
  <si>
    <t>أبريل</t>
  </si>
  <si>
    <t>ماي</t>
  </si>
  <si>
    <t>يونيو</t>
  </si>
  <si>
    <t>أنصاف أيّام
الدراسة</t>
  </si>
  <si>
    <t>أنصاف أيّام
الغياب</t>
  </si>
  <si>
    <t>أنصاف أيّام
الحضور</t>
  </si>
  <si>
    <t>توقيع الأستاذ(ة) ................          توقيع مدير(ة) المؤسسة ................          التاريخ: 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</si>
</sst>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7" x14ac:knownFonts="1">
    <font>
      <sz val="11"/>
      <color theme="1"/>
      <name val="Calibri"/>
      <family val="2"/>
      <scheme val="minor"/>
    </font>
    <font>
      <b/>
      <sz val="18"/>
      <color rgb="FFFFFFFF"/>
      <name val="Arial"/>
    </font>
    <font>
      <sz val="9"/>
      <color rgb="FF5A6B72"/>
      <name val="Arial"/>
    </font>
    <font>
      <b/>
      <sz val="12"/>
      <color rgb="FFFFFFFF"/>
      <name val="Arial"/>
    </font>
    <font>
      <b/>
      <sz val="10"/>
      <color rgb="FF1F2933"/>
      <name val="Arial"/>
    </font>
    <font>
      <sz val="10"/>
      <color rgb="FF1F2933"/>
      <name val="Arial"/>
    </font>
    <font>
      <b/>
      <sz val="16"/>
      <color rgb="FFFFFFFF"/>
      <name val="Arial"/>
    </font>
    <font>
      <b/>
      <sz val="14"/>
      <color rgb="FFFFFFFF"/>
      <name val="Arial"/>
    </font>
    <font>
      <b/>
      <sz val="10"/>
      <color rgb="FFFFFFFF"/>
      <name val="Arial"/>
    </font>
    <font>
      <b/>
      <sz val="13"/>
      <color rgb="FFFFFFFF"/>
      <name val="Arial"/>
    </font>
    <font>
      <b/>
      <sz val="15"/>
      <color rgb="FFFFFFFF"/>
      <name val="Arial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1F2933"/>
      <name val="Arial"/>
    </font>
    <font>
      <b/>
      <sz val="8"/>
      <color rgb="FFFFFFFF"/>
      <name val="Arial"/>
    </font>
    <font>
      <sz val="9"/>
      <color rgb="FF1F2933"/>
      <name val="Arial"/>
    </font>
    <font>
      <sz val="8"/>
      <color rgb="FF8A959B"/>
      <name val="Arial"/>
    </font>
  </fonts>
  <fills count="6">
    <fill>
      <patternFill patternType="none"/>
    </fill>
    <fill>
      <patternFill patternType="gray125"/>
    </fill>
    <fill>
      <patternFill patternType="solid">
        <fgColor rgb="FF1E4E5F"/>
      </patternFill>
    </fill>
    <fill>
      <patternFill patternType="solid">
        <fgColor rgb="FFEDF3F5"/>
      </patternFill>
    </fill>
    <fill>
      <patternFill patternType="solid">
        <fgColor rgb="FFFFFDF3"/>
      </patternFill>
    </fill>
    <fill>
      <patternFill patternType="solid">
        <fgColor rgb="FFFBE3B8"/>
      </patternFill>
    </fill>
  </fills>
  <borders count="2">
    <border>
      <left/>
      <right/>
      <top/>
      <bottom/>
      <diagonal/>
    </border>
    <border>
      <left style="thin">
        <color rgb="FFB4BEC4"/>
      </left>
      <right style="thin">
        <color rgb="FFB4BEC4"/>
      </right>
      <top style="thin">
        <color rgb="FFB4BEC4"/>
      </top>
      <bottom style="thin">
        <color rgb="FFB4BEC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3" borderId="0" xfId="0" applyFont="1" applyFill="1" applyAlignment="1">
      <alignment horizontal="right" vertical="center" readingOrder="2"/>
    </xf>
    <xf numFmtId="0" fontId="5" fillId="0" borderId="0" xfId="0" applyFont="1" applyAlignment="1">
      <alignment horizontal="right" vertical="center" wrapText="1" readingOrder="2"/>
    </xf>
    <xf numFmtId="0" fontId="4" fillId="0" borderId="0" xfId="0" applyFont="1" applyAlignment="1">
      <alignment horizontal="right" vertical="center" readingOrder="2"/>
    </xf>
    <xf numFmtId="0" fontId="4" fillId="3" borderId="1" xfId="0" applyFont="1" applyFill="1" applyBorder="1" applyAlignment="1">
      <alignment horizontal="right" vertical="center" readingOrder="2"/>
    </xf>
    <xf numFmtId="0" fontId="5" fillId="4" borderId="1" xfId="0" applyFont="1" applyFill="1" applyBorder="1" applyAlignment="1" applyProtection="1">
      <alignment horizontal="right" vertical="center" readingOrder="2"/>
      <protection locked="0"/>
    </xf>
    <xf numFmtId="0" fontId="2" fillId="0" borderId="1" xfId="0" applyFont="1" applyBorder="1" applyAlignment="1">
      <alignment horizontal="right" vertical="center" readingOrder="2"/>
    </xf>
    <xf numFmtId="0" fontId="8" fillId="2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5" fillId="4" borderId="1" xfId="0" applyFont="1" applyFill="1" applyBorder="1" applyAlignment="1" applyProtection="1">
      <alignment horizontal="center" vertical="center" readingOrder="2"/>
      <protection locked="0"/>
    </xf>
    <xf numFmtId="0" fontId="5" fillId="0" borderId="1" xfId="0" applyFont="1" applyBorder="1" applyAlignment="1" applyProtection="1">
      <alignment horizontal="right" vertical="center" readingOrder="2"/>
      <protection locked="0"/>
    </xf>
    <xf numFmtId="14" fontId="5" fillId="0" borderId="1" xfId="0" applyNumberFormat="1" applyFont="1" applyBorder="1" applyAlignment="1" applyProtection="1">
      <alignment horizontal="center" vertical="center" readingOrder="2"/>
      <protection locked="0"/>
    </xf>
    <xf numFmtId="0" fontId="5" fillId="0" borderId="1" xfId="0" applyFont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 applyProtection="1">
      <alignment horizontal="right" vertical="center" readingOrder="2"/>
      <protection locked="0"/>
    </xf>
    <xf numFmtId="0" fontId="5" fillId="5" borderId="1" xfId="0" applyFont="1" applyFill="1" applyBorder="1" applyAlignment="1" applyProtection="1">
      <alignment horizontal="right" vertical="center" readingOrder="2"/>
      <protection locked="0"/>
    </xf>
    <xf numFmtId="14" fontId="5" fillId="5" borderId="1" xfId="0" applyNumberFormat="1" applyFont="1" applyFill="1" applyBorder="1" applyAlignment="1" applyProtection="1">
      <alignment horizontal="center" vertical="center" readingOrder="2"/>
      <protection locked="0"/>
    </xf>
    <xf numFmtId="0" fontId="5" fillId="5" borderId="1" xfId="0" applyFont="1" applyFill="1" applyBorder="1" applyAlignment="1" applyProtection="1">
      <alignment horizontal="center" vertical="center" readingOrder="2"/>
      <protection locked="0"/>
    </xf>
    <xf numFmtId="0" fontId="2" fillId="5" borderId="1" xfId="0" applyFont="1" applyFill="1" applyBorder="1" applyAlignment="1" applyProtection="1">
      <alignment horizontal="right" vertical="center" readingOrder="2"/>
      <protection locked="0"/>
    </xf>
    <xf numFmtId="14" fontId="5" fillId="4" borderId="1" xfId="0" applyNumberFormat="1" applyFont="1" applyFill="1" applyBorder="1" applyAlignment="1" applyProtection="1">
      <alignment horizontal="center" vertical="center" readingOrder="2"/>
      <protection locked="0"/>
    </xf>
    <xf numFmtId="0" fontId="2" fillId="4" borderId="1" xfId="0" applyFont="1" applyFill="1" applyBorder="1" applyAlignment="1" applyProtection="1">
      <alignment horizontal="right" vertical="center" readingOrder="2"/>
      <protection locked="0"/>
    </xf>
    <xf numFmtId="14" fontId="5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 vertical="center" readingOrder="2"/>
    </xf>
    <xf numFmtId="0" fontId="11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center" vertical="center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13" fillId="3" borderId="1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right" vertical="center" readingOrder="2"/>
    </xf>
    <xf numFmtId="0" fontId="13" fillId="0" borderId="1" xfId="0" applyFont="1" applyBorder="1" applyAlignment="1" applyProtection="1">
      <alignment horizontal="center" vertical="center" readingOrder="2"/>
      <protection locked="0"/>
    </xf>
    <xf numFmtId="0" fontId="15" fillId="3" borderId="1" xfId="0" applyFont="1" applyFill="1" applyBorder="1" applyAlignment="1">
      <alignment horizontal="center" vertical="center" readingOrder="2"/>
    </xf>
    <xf numFmtId="165" fontId="13" fillId="3" borderId="1" xfId="0" applyNumberFormat="1" applyFont="1" applyFill="1" applyBorder="1" applyAlignment="1">
      <alignment horizontal="center" vertical="center" readingOrder="2"/>
    </xf>
    <xf numFmtId="165" fontId="11" fillId="2" borderId="1" xfId="0" applyNumberFormat="1" applyFont="1" applyFill="1" applyBorder="1" applyAlignment="1">
      <alignment horizontal="center" vertical="center" readingOrder="2"/>
    </xf>
    <xf numFmtId="0" fontId="15" fillId="0" borderId="1" xfId="0" applyFont="1" applyBorder="1" applyAlignment="1">
      <alignment horizontal="center" vertical="center" readingOrder="2"/>
    </xf>
    <xf numFmtId="0" fontId="3" fillId="2" borderId="0" xfId="0" applyFont="1" applyFill="1" applyAlignment="1">
      <alignment horizontal="right" vertical="center" readingOrder="2"/>
    </xf>
    <xf numFmtId="0" fontId="0" fillId="0" borderId="0" xfId="0"/>
    <xf numFmtId="0" fontId="1" fillId="2" borderId="0" xfId="0" applyFont="1" applyFill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wrapText="1" readingOrder="2"/>
    </xf>
    <xf numFmtId="0" fontId="6" fillId="2" borderId="0" xfId="0" applyFont="1" applyFill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right" vertical="center" readingOrder="2"/>
    </xf>
    <xf numFmtId="0" fontId="14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center" vertical="center" readingOrder="2"/>
    </xf>
    <xf numFmtId="0" fontId="12" fillId="2" borderId="1" xfId="0" applyFont="1" applyFill="1" applyBorder="1" applyAlignment="1">
      <alignment horizontal="right" vertical="center" readingOrder="2"/>
    </xf>
    <xf numFmtId="0" fontId="16" fillId="0" borderId="0" xfId="0" applyFont="1" applyAlignment="1">
      <alignment horizontal="center" vertical="center" readingOrder="2"/>
    </xf>
    <xf numFmtId="0" fontId="11" fillId="2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5" fillId="3" borderId="1" xfId="0" applyFont="1" applyFill="1" applyBorder="1" applyAlignment="1">
      <alignment horizontal="right" vertical="center" readingOrder="2"/>
    </xf>
  </cellXfs>
  <cellStyles count="1">
    <cellStyle name="Normal" xfId="0" builtinId="0"/>
  </cellStyles>
  <dxfs count="73"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DEBD3"/>
        </patternFill>
      </fill>
    </dxf>
    <dxf>
      <fill>
        <patternFill patternType="solid">
          <bgColor rgb="FFFBE3B8"/>
        </patternFill>
      </fill>
    </dxf>
    <dxf>
      <fill>
        <patternFill patternType="solid">
          <bgColor rgb="FFCBDDF2"/>
        </patternFill>
      </fill>
    </dxf>
    <dxf>
      <fill>
        <patternFill patternType="solid">
          <bgColor rgb="FFF8C9C4"/>
        </patternFill>
      </fill>
    </dxf>
    <dxf>
      <fill>
        <patternFill patternType="solid">
          <bgColor rgb="FF9AA5A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showGridLines="0" rightToLeft="1" tabSelected="1" workbookViewId="0"/>
  </sheetViews>
  <sheetFormatPr baseColWidth="10" defaultColWidth="9.140625" defaultRowHeight="15" x14ac:dyDescent="0.25"/>
  <cols>
    <col min="1" max="1" width="3" customWidth="1"/>
    <col min="2" max="2" width="24" customWidth="1"/>
    <col min="3" max="3" width="66" customWidth="1"/>
    <col min="4" max="5" width="3" customWidth="1"/>
  </cols>
  <sheetData>
    <row r="2" spans="2:3" ht="33.950000000000003" customHeight="1" x14ac:dyDescent="0.25">
      <c r="B2" s="34" t="s">
        <v>0</v>
      </c>
      <c r="C2" s="33"/>
    </row>
    <row r="3" spans="2:3" x14ac:dyDescent="0.25">
      <c r="B3" s="35" t="s">
        <v>1</v>
      </c>
      <c r="C3" s="33"/>
    </row>
    <row r="6" spans="2:3" ht="24" customHeight="1" x14ac:dyDescent="0.25">
      <c r="B6" s="32" t="s">
        <v>2</v>
      </c>
      <c r="C6" s="33"/>
    </row>
    <row r="7" spans="2:3" ht="29.1" customHeight="1" x14ac:dyDescent="0.25">
      <c r="B7" s="1" t="s">
        <v>3</v>
      </c>
      <c r="C7" s="2" t="s">
        <v>4</v>
      </c>
    </row>
    <row r="8" spans="2:3" ht="29.1" customHeight="1" x14ac:dyDescent="0.25">
      <c r="B8" s="1" t="s">
        <v>5</v>
      </c>
      <c r="C8" s="2" t="s">
        <v>6</v>
      </c>
    </row>
    <row r="9" spans="2:3" ht="15.95" customHeight="1" x14ac:dyDescent="0.25">
      <c r="B9" s="1" t="s">
        <v>7</v>
      </c>
      <c r="C9" s="2" t="s">
        <v>8</v>
      </c>
    </row>
    <row r="10" spans="2:3" ht="15.95" customHeight="1" x14ac:dyDescent="0.25">
      <c r="B10" s="1" t="s">
        <v>9</v>
      </c>
      <c r="C10" s="2" t="s">
        <v>10</v>
      </c>
    </row>
    <row r="12" spans="2:3" ht="24" customHeight="1" x14ac:dyDescent="0.25">
      <c r="B12" s="32" t="s">
        <v>11</v>
      </c>
      <c r="C12" s="33"/>
    </row>
    <row r="13" spans="2:3" ht="15.95" customHeight="1" x14ac:dyDescent="0.25">
      <c r="B13" s="1" t="s">
        <v>12</v>
      </c>
      <c r="C13" s="2" t="s">
        <v>13</v>
      </c>
    </row>
    <row r="14" spans="2:3" ht="15.95" customHeight="1" x14ac:dyDescent="0.25">
      <c r="B14" s="1" t="s">
        <v>14</v>
      </c>
      <c r="C14" s="2" t="s">
        <v>15</v>
      </c>
    </row>
    <row r="15" spans="2:3" ht="15.95" customHeight="1" x14ac:dyDescent="0.25">
      <c r="B15" s="1" t="s">
        <v>16</v>
      </c>
      <c r="C15" s="2" t="s">
        <v>17</v>
      </c>
    </row>
    <row r="16" spans="2:3" ht="15.95" customHeight="1" x14ac:dyDescent="0.25">
      <c r="B16" s="1" t="s">
        <v>18</v>
      </c>
      <c r="C16" s="2" t="s">
        <v>19</v>
      </c>
    </row>
    <row r="17" spans="2:3" ht="15.95" customHeight="1" x14ac:dyDescent="0.25">
      <c r="B17" s="1" t="s">
        <v>20</v>
      </c>
      <c r="C17" s="2" t="s">
        <v>21</v>
      </c>
    </row>
    <row r="18" spans="2:3" ht="15.95" customHeight="1" x14ac:dyDescent="0.25">
      <c r="B18" s="3"/>
      <c r="C18" s="2" t="s">
        <v>22</v>
      </c>
    </row>
    <row r="20" spans="2:3" ht="24" customHeight="1" x14ac:dyDescent="0.25">
      <c r="B20" s="32" t="s">
        <v>23</v>
      </c>
      <c r="C20" s="33"/>
    </row>
    <row r="21" spans="2:3" ht="29.1" customHeight="1" x14ac:dyDescent="0.25">
      <c r="B21" s="1" t="s">
        <v>24</v>
      </c>
      <c r="C21" s="2" t="s">
        <v>25</v>
      </c>
    </row>
    <row r="22" spans="2:3" ht="15.95" customHeight="1" x14ac:dyDescent="0.25">
      <c r="B22" s="1" t="s">
        <v>26</v>
      </c>
      <c r="C22" s="2" t="s">
        <v>27</v>
      </c>
    </row>
    <row r="23" spans="2:3" ht="15.95" customHeight="1" x14ac:dyDescent="0.25">
      <c r="B23" s="1" t="s">
        <v>28</v>
      </c>
      <c r="C23" s="2" t="s">
        <v>29</v>
      </c>
    </row>
    <row r="24" spans="2:3" ht="15.95" customHeight="1" x14ac:dyDescent="0.25">
      <c r="B24" s="1" t="s">
        <v>30</v>
      </c>
      <c r="C24" s="2" t="s">
        <v>31</v>
      </c>
    </row>
    <row r="25" spans="2:3" ht="29.1" customHeight="1" x14ac:dyDescent="0.25">
      <c r="B25" s="1" t="s">
        <v>32</v>
      </c>
      <c r="C25" s="2" t="s">
        <v>33</v>
      </c>
    </row>
    <row r="27" spans="2:3" ht="24" customHeight="1" x14ac:dyDescent="0.25">
      <c r="B27" s="32" t="s">
        <v>34</v>
      </c>
      <c r="C27" s="33"/>
    </row>
    <row r="28" spans="2:3" ht="29.1" customHeight="1" x14ac:dyDescent="0.25">
      <c r="B28" s="1" t="s">
        <v>35</v>
      </c>
      <c r="C28" s="2" t="s">
        <v>36</v>
      </c>
    </row>
    <row r="29" spans="2:3" ht="29.1" customHeight="1" x14ac:dyDescent="0.25">
      <c r="B29" s="1" t="s">
        <v>37</v>
      </c>
      <c r="C29" s="2" t="s">
        <v>38</v>
      </c>
    </row>
    <row r="30" spans="2:3" ht="29.1" customHeight="1" x14ac:dyDescent="0.25">
      <c r="B30" s="1" t="s">
        <v>39</v>
      </c>
      <c r="C30" s="2" t="s">
        <v>40</v>
      </c>
    </row>
    <row r="32" spans="2:3" ht="24" customHeight="1" x14ac:dyDescent="0.25">
      <c r="B32" s="32" t="s">
        <v>41</v>
      </c>
      <c r="C32" s="33"/>
    </row>
    <row r="33" spans="2:3" ht="29.1" customHeight="1" x14ac:dyDescent="0.25">
      <c r="B33" s="1" t="s">
        <v>42</v>
      </c>
      <c r="C33" s="2" t="s">
        <v>43</v>
      </c>
    </row>
    <row r="34" spans="2:3" ht="29.1" customHeight="1" x14ac:dyDescent="0.25">
      <c r="B34" s="1" t="s">
        <v>44</v>
      </c>
      <c r="C34" s="2" t="s">
        <v>45</v>
      </c>
    </row>
  </sheetData>
  <mergeCells count="7">
    <mergeCell ref="B6:C6"/>
    <mergeCell ref="B2:C2"/>
    <mergeCell ref="B3:C3"/>
    <mergeCell ref="B20:C20"/>
    <mergeCell ref="B32:C32"/>
    <mergeCell ref="B27:C27"/>
    <mergeCell ref="B12:C12"/>
  </mergeCells>
  <printOptions horizontalCentered="1"/>
  <pageMargins left="0.4" right="0.4" top="1" bottom="1" header="0.5" footer="0.5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فبراير 2027     —     الموسم الدراسي "&amp;البيانات!$C$12</f>
        <v>سجل الحضور والغياب     —     شهر فبراير 2027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46419</v>
      </c>
      <c r="D8" s="20">
        <v>46420</v>
      </c>
      <c r="E8" s="20">
        <v>46421</v>
      </c>
      <c r="F8" s="20">
        <v>46422</v>
      </c>
      <c r="G8" s="20">
        <v>46423</v>
      </c>
      <c r="H8" s="20">
        <v>46424</v>
      </c>
      <c r="I8" s="20">
        <v>46425</v>
      </c>
      <c r="J8" s="20">
        <v>46426</v>
      </c>
      <c r="K8" s="20">
        <v>46427</v>
      </c>
      <c r="L8" s="20">
        <v>46428</v>
      </c>
      <c r="M8" s="20">
        <v>46429</v>
      </c>
      <c r="N8" s="20">
        <v>46430</v>
      </c>
      <c r="O8" s="20">
        <v>46431</v>
      </c>
      <c r="P8" s="20">
        <v>46432</v>
      </c>
      <c r="Q8" s="20">
        <v>46433</v>
      </c>
      <c r="R8" s="20">
        <v>46434</v>
      </c>
      <c r="S8" s="20">
        <v>46435</v>
      </c>
      <c r="T8" s="20">
        <v>46436</v>
      </c>
      <c r="U8" s="20">
        <v>46437</v>
      </c>
      <c r="V8" s="20">
        <v>46438</v>
      </c>
      <c r="W8" s="20">
        <v>46439</v>
      </c>
      <c r="X8" s="20">
        <v>46440</v>
      </c>
      <c r="Y8" s="20">
        <v>46441</v>
      </c>
      <c r="Z8" s="20">
        <v>46442</v>
      </c>
      <c r="AA8" s="20">
        <v>46443</v>
      </c>
      <c r="AB8" s="20">
        <v>46444</v>
      </c>
      <c r="AC8" s="20">
        <v>46445</v>
      </c>
      <c r="AD8" s="20">
        <v>46446</v>
      </c>
      <c r="AE8" s="21"/>
      <c r="AF8" s="21"/>
      <c r="AG8" s="21"/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1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1</v>
      </c>
      <c r="F9" s="21">
        <f>IF(WEEKDAY(F$8,2)=7,0,IF(AND(WEEKDAY(F$8,2)=6,البيانات!$C$15&lt;&gt;"نعم"),0,IF(SUMPRODUCT((F$8&gt;=العطل!$B$4:$B$34)*(F$8&lt;=العطل!$C$4:$C$34)*(العطل!$B$4:$B$34&lt;&gt;""))&gt;0,0,1)))</f>
        <v>1</v>
      </c>
      <c r="G9" s="21">
        <f>IF(WEEKDAY(G$8,2)=7,0,IF(AND(WEEKDAY(G$8,2)=6,البيانات!$C$15&lt;&gt;"نعم"),0,IF(SUMPRODUCT((G$8&gt;=العطل!$B$4:$B$34)*(G$8&lt;=العطل!$C$4:$C$34)*(العطل!$B$4:$B$34&lt;&gt;""))&gt;0,0,1)))</f>
        <v>1</v>
      </c>
      <c r="H9" s="21">
        <f>IF(WEEKDAY(H$8,2)=7,0,IF(AND(WEEKDAY(H$8,2)=6,البيانات!$C$15&lt;&gt;"نعم"),0,IF(SUMPRODUCT((H$8&gt;=العطل!$B$4:$B$34)*(H$8&lt;=العطل!$C$4:$C$34)*(العطل!$B$4:$B$34&lt;&gt;""))&gt;0,0,1)))</f>
        <v>0</v>
      </c>
      <c r="I9" s="21">
        <f>IF(WEEKDAY(I$8,2)=7,0,IF(AND(WEEKDAY(I$8,2)=6,البيانات!$C$15&lt;&gt;"نعم"),0,IF(SUMPRODUCT((I$8&gt;=العطل!$B$4:$B$34)*(I$8&lt;=العطل!$C$4:$C$34)*(العطل!$B$4:$B$34&lt;&gt;""))&gt;0,0,1)))</f>
        <v>0</v>
      </c>
      <c r="J9" s="21">
        <f>IF(WEEKDAY(J$8,2)=7,0,IF(AND(WEEKDAY(J$8,2)=6,البيانات!$C$15&lt;&gt;"نعم"),0,IF(SUMPRODUCT((J$8&gt;=العطل!$B$4:$B$34)*(J$8&lt;=العطل!$C$4:$C$34)*(العطل!$B$4:$B$34&lt;&gt;""))&gt;0,0,1)))</f>
        <v>1</v>
      </c>
      <c r="K9" s="21">
        <f>IF(WEEKDAY(K$8,2)=7,0,IF(AND(WEEKDAY(K$8,2)=6,البيانات!$C$15&lt;&gt;"نعم"),0,IF(SUMPRODUCT((K$8&gt;=العطل!$B$4:$B$34)*(K$8&lt;=العطل!$C$4:$C$34)*(العطل!$B$4:$B$34&lt;&gt;""))&gt;0,0,1)))</f>
        <v>1</v>
      </c>
      <c r="L9" s="21">
        <f>IF(WEEKDAY(L$8,2)=7,0,IF(AND(WEEKDAY(L$8,2)=6,البيانات!$C$15&lt;&gt;"نعم"),0,IF(SUMPRODUCT((L$8&gt;=العطل!$B$4:$B$34)*(L$8&lt;=العطل!$C$4:$C$34)*(العطل!$B$4:$B$34&lt;&gt;""))&gt;0,0,1)))</f>
        <v>1</v>
      </c>
      <c r="M9" s="21">
        <f>IF(WEEKDAY(M$8,2)=7,0,IF(AND(WEEKDAY(M$8,2)=6,البيانات!$C$15&lt;&gt;"نعم"),0,IF(SUMPRODUCT((M$8&gt;=العطل!$B$4:$B$34)*(M$8&lt;=العطل!$C$4:$C$34)*(العطل!$B$4:$B$34&lt;&gt;""))&gt;0,0,1)))</f>
        <v>1</v>
      </c>
      <c r="N9" s="21">
        <f>IF(WEEKDAY(N$8,2)=7,0,IF(AND(WEEKDAY(N$8,2)=6,البيانات!$C$15&lt;&gt;"نعم"),0,IF(SUMPRODUCT((N$8&gt;=العطل!$B$4:$B$34)*(N$8&lt;=العطل!$C$4:$C$34)*(العطل!$B$4:$B$34&lt;&gt;""))&gt;0,0,1)))</f>
        <v>1</v>
      </c>
      <c r="O9" s="21">
        <f>IF(WEEKDAY(O$8,2)=7,0,IF(AND(WEEKDAY(O$8,2)=6,البيانات!$C$15&lt;&gt;"نعم"),0,IF(SUMPRODUCT((O$8&gt;=العطل!$B$4:$B$34)*(O$8&lt;=العطل!$C$4:$C$34)*(العطل!$B$4:$B$34&lt;&gt;""))&gt;0,0,1)))</f>
        <v>0</v>
      </c>
      <c r="P9" s="21">
        <f>IF(WEEKDAY(P$8,2)=7,0,IF(AND(WEEKDAY(P$8,2)=6,البيانات!$C$15&lt;&gt;"نعم"),0,IF(SUMPRODUCT((P$8&gt;=العطل!$B$4:$B$34)*(P$8&lt;=العطل!$C$4:$C$34)*(العطل!$B$4:$B$34&lt;&gt;""))&gt;0,0,1)))</f>
        <v>0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1</v>
      </c>
      <c r="T9" s="21">
        <f>IF(WEEKDAY(T$8,2)=7,0,IF(AND(WEEKDAY(T$8,2)=6,البيانات!$C$15&lt;&gt;"نعم"),0,IF(SUMPRODUCT((T$8&gt;=العطل!$B$4:$B$34)*(T$8&lt;=العطل!$C$4:$C$34)*(العطل!$B$4:$B$34&lt;&gt;""))&gt;0,0,1)))</f>
        <v>1</v>
      </c>
      <c r="U9" s="21">
        <f>IF(WEEKDAY(U$8,2)=7,0,IF(AND(WEEKDAY(U$8,2)=6,البيانات!$C$15&lt;&gt;"نعم"),0,IF(SUMPRODUCT((U$8&gt;=العطل!$B$4:$B$34)*(U$8&lt;=العطل!$C$4:$C$34)*(العطل!$B$4:$B$34&lt;&gt;""))&gt;0,0,1)))</f>
        <v>1</v>
      </c>
      <c r="V9" s="21">
        <f>IF(WEEKDAY(V$8,2)=7,0,IF(AND(WEEKDAY(V$8,2)=6,البيانات!$C$15&lt;&gt;"نعم"),0,IF(SUMPRODUCT((V$8&gt;=العطل!$B$4:$B$34)*(V$8&lt;=العطل!$C$4:$C$34)*(العطل!$B$4:$B$34&lt;&gt;""))&gt;0,0,1)))</f>
        <v>0</v>
      </c>
      <c r="W9" s="21">
        <f>IF(WEEKDAY(W$8,2)=7,0,IF(AND(WEEKDAY(W$8,2)=6,البيانات!$C$15&lt;&gt;"نعم"),0,IF(SUMPRODUCT((W$8&gt;=العطل!$B$4:$B$34)*(W$8&lt;=العطل!$C$4:$C$34)*(العطل!$B$4:$B$34&lt;&gt;""))&gt;0,0,1)))</f>
        <v>0</v>
      </c>
      <c r="X9" s="21">
        <f>IF(WEEKDAY(X$8,2)=7,0,IF(AND(WEEKDAY(X$8,2)=6,البيانات!$C$15&lt;&gt;"نعم"),0,IF(SUMPRODUCT((X$8&gt;=العطل!$B$4:$B$34)*(X$8&lt;=العطل!$C$4:$C$34)*(العطل!$B$4:$B$34&lt;&gt;""))&gt;0,0,1)))</f>
        <v>1</v>
      </c>
      <c r="Y9" s="21">
        <f>IF(WEEKDAY(Y$8,2)=7,0,IF(AND(WEEKDAY(Y$8,2)=6,البيانات!$C$15&lt;&gt;"نعم"),0,IF(SUMPRODUCT((Y$8&gt;=العطل!$B$4:$B$34)*(Y$8&lt;=العطل!$C$4:$C$34)*(العطل!$B$4:$B$34&lt;&gt;""))&gt;0,0,1)))</f>
        <v>1</v>
      </c>
      <c r="Z9" s="21">
        <f>IF(WEEKDAY(Z$8,2)=7,0,IF(AND(WEEKDAY(Z$8,2)=6,البيانات!$C$15&lt;&gt;"نعم"),0,IF(SUMPRODUCT((Z$8&gt;=العطل!$B$4:$B$34)*(Z$8&lt;=العطل!$C$4:$C$34)*(العطل!$B$4:$B$34&lt;&gt;""))&gt;0,0,1)))</f>
        <v>1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1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1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0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0</v>
      </c>
      <c r="AE9" s="21">
        <v>0</v>
      </c>
      <c r="AF9" s="21">
        <v>0</v>
      </c>
      <c r="AG9" s="21">
        <v>0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/>
      <c r="AF10" s="22"/>
      <c r="AG10" s="22"/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D11" si="0">IF(C$8="","",CHOOSE(WEEKDAY(C$8,2),"ن","ث","ر","خ","ج","س","ح"))</f>
        <v>ن</v>
      </c>
      <c r="D11" s="25" t="str">
        <f t="shared" si="0"/>
        <v>ث</v>
      </c>
      <c r="E11" s="25" t="str">
        <f t="shared" si="0"/>
        <v>ر</v>
      </c>
      <c r="F11" s="25" t="str">
        <f t="shared" si="0"/>
        <v>خ</v>
      </c>
      <c r="G11" s="25" t="str">
        <f t="shared" si="0"/>
        <v>ج</v>
      </c>
      <c r="H11" s="25" t="str">
        <f t="shared" si="0"/>
        <v>س</v>
      </c>
      <c r="I11" s="25" t="str">
        <f t="shared" si="0"/>
        <v>ح</v>
      </c>
      <c r="J11" s="25" t="str">
        <f t="shared" si="0"/>
        <v>ن</v>
      </c>
      <c r="K11" s="25" t="str">
        <f t="shared" si="0"/>
        <v>ث</v>
      </c>
      <c r="L11" s="25" t="str">
        <f t="shared" si="0"/>
        <v>ر</v>
      </c>
      <c r="M11" s="25" t="str">
        <f t="shared" si="0"/>
        <v>خ</v>
      </c>
      <c r="N11" s="25" t="str">
        <f t="shared" si="0"/>
        <v>ج</v>
      </c>
      <c r="O11" s="25" t="str">
        <f t="shared" si="0"/>
        <v>س</v>
      </c>
      <c r="P11" s="25" t="str">
        <f t="shared" si="0"/>
        <v>ح</v>
      </c>
      <c r="Q11" s="25" t="str">
        <f t="shared" si="0"/>
        <v>ن</v>
      </c>
      <c r="R11" s="25" t="str">
        <f t="shared" si="0"/>
        <v>ث</v>
      </c>
      <c r="S11" s="25" t="str">
        <f t="shared" si="0"/>
        <v>ر</v>
      </c>
      <c r="T11" s="25" t="str">
        <f t="shared" si="0"/>
        <v>خ</v>
      </c>
      <c r="U11" s="25" t="str">
        <f t="shared" si="0"/>
        <v>ج</v>
      </c>
      <c r="V11" s="25" t="str">
        <f t="shared" si="0"/>
        <v>س</v>
      </c>
      <c r="W11" s="25" t="str">
        <f t="shared" si="0"/>
        <v>ح</v>
      </c>
      <c r="X11" s="25" t="str">
        <f t="shared" si="0"/>
        <v>ن</v>
      </c>
      <c r="Y11" s="25" t="str">
        <f t="shared" si="0"/>
        <v>ث</v>
      </c>
      <c r="Z11" s="25" t="str">
        <f t="shared" si="0"/>
        <v>ر</v>
      </c>
      <c r="AA11" s="25" t="str">
        <f t="shared" si="0"/>
        <v>خ</v>
      </c>
      <c r="AB11" s="25" t="str">
        <f t="shared" si="0"/>
        <v>ج</v>
      </c>
      <c r="AC11" s="25" t="str">
        <f t="shared" si="0"/>
        <v>س</v>
      </c>
      <c r="AD11" s="25" t="str">
        <f t="shared" si="0"/>
        <v>ح</v>
      </c>
      <c r="AE11" s="25"/>
      <c r="AF11" s="25"/>
      <c r="AG11" s="25"/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20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37" priority="4">
      <formula>C$9=0</formula>
    </cfRule>
  </conditionalFormatting>
  <conditionalFormatting sqref="C12:AG51">
    <cfRule type="expression" dxfId="36" priority="1" stopIfTrue="1">
      <formula>C12="غ"</formula>
    </cfRule>
    <cfRule type="expression" dxfId="35" priority="2" stopIfTrue="1">
      <formula>C12="ب"</formula>
    </cfRule>
    <cfRule type="expression" dxfId="34" priority="3" stopIfTrue="1">
      <formula>OR(C12="ص",C12="م")</formula>
    </cfRule>
  </conditionalFormatting>
  <conditionalFormatting sqref="AL12:AL51">
    <cfRule type="expression" dxfId="33" priority="6" stopIfTrue="1">
      <formula>AND(AL12&lt;&gt;"",AL12&gt;=0.95)</formula>
    </cfRule>
    <cfRule type="expression" dxfId="32" priority="7" stopIfTrue="1">
      <formula>AND(AL12&lt;&gt;"",AL12&gt;=0.85)</formula>
    </cfRule>
    <cfRule type="expression" dxfId="31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9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مارس 2027     —     الموسم الدراسي "&amp;البيانات!$C$12</f>
        <v>سجل الحضور والغياب     —     شهر مارس 2027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46447</v>
      </c>
      <c r="D8" s="20">
        <v>46448</v>
      </c>
      <c r="E8" s="20">
        <v>46449</v>
      </c>
      <c r="F8" s="20">
        <v>46450</v>
      </c>
      <c r="G8" s="20">
        <v>46451</v>
      </c>
      <c r="H8" s="20">
        <v>46452</v>
      </c>
      <c r="I8" s="20">
        <v>46453</v>
      </c>
      <c r="J8" s="20">
        <v>46454</v>
      </c>
      <c r="K8" s="20">
        <v>46455</v>
      </c>
      <c r="L8" s="20">
        <v>46456</v>
      </c>
      <c r="M8" s="20">
        <v>46457</v>
      </c>
      <c r="N8" s="20">
        <v>46458</v>
      </c>
      <c r="O8" s="20">
        <v>46459</v>
      </c>
      <c r="P8" s="20">
        <v>46460</v>
      </c>
      <c r="Q8" s="20">
        <v>46461</v>
      </c>
      <c r="R8" s="20">
        <v>46462</v>
      </c>
      <c r="S8" s="20">
        <v>46463</v>
      </c>
      <c r="T8" s="20">
        <v>46464</v>
      </c>
      <c r="U8" s="20">
        <v>46465</v>
      </c>
      <c r="V8" s="20">
        <v>46466</v>
      </c>
      <c r="W8" s="20">
        <v>46467</v>
      </c>
      <c r="X8" s="20">
        <v>46468</v>
      </c>
      <c r="Y8" s="20">
        <v>46469</v>
      </c>
      <c r="Z8" s="20">
        <v>46470</v>
      </c>
      <c r="AA8" s="20">
        <v>46471</v>
      </c>
      <c r="AB8" s="20">
        <v>46472</v>
      </c>
      <c r="AC8" s="20">
        <v>46473</v>
      </c>
      <c r="AD8" s="20">
        <v>46474</v>
      </c>
      <c r="AE8" s="20">
        <v>46475</v>
      </c>
      <c r="AF8" s="20">
        <v>46476</v>
      </c>
      <c r="AG8" s="20">
        <v>46477</v>
      </c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1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1</v>
      </c>
      <c r="F9" s="21">
        <f>IF(WEEKDAY(F$8,2)=7,0,IF(AND(WEEKDAY(F$8,2)=6,البيانات!$C$15&lt;&gt;"نعم"),0,IF(SUMPRODUCT((F$8&gt;=العطل!$B$4:$B$34)*(F$8&lt;=العطل!$C$4:$C$34)*(العطل!$B$4:$B$34&lt;&gt;""))&gt;0,0,1)))</f>
        <v>1</v>
      </c>
      <c r="G9" s="21">
        <f>IF(WEEKDAY(G$8,2)=7,0,IF(AND(WEEKDAY(G$8,2)=6,البيانات!$C$15&lt;&gt;"نعم"),0,IF(SUMPRODUCT((G$8&gt;=العطل!$B$4:$B$34)*(G$8&lt;=العطل!$C$4:$C$34)*(العطل!$B$4:$B$34&lt;&gt;""))&gt;0,0,1)))</f>
        <v>1</v>
      </c>
      <c r="H9" s="21">
        <f>IF(WEEKDAY(H$8,2)=7,0,IF(AND(WEEKDAY(H$8,2)=6,البيانات!$C$15&lt;&gt;"نعم"),0,IF(SUMPRODUCT((H$8&gt;=العطل!$B$4:$B$34)*(H$8&lt;=العطل!$C$4:$C$34)*(العطل!$B$4:$B$34&lt;&gt;""))&gt;0,0,1)))</f>
        <v>0</v>
      </c>
      <c r="I9" s="21">
        <f>IF(WEEKDAY(I$8,2)=7,0,IF(AND(WEEKDAY(I$8,2)=6,البيانات!$C$15&lt;&gt;"نعم"),0,IF(SUMPRODUCT((I$8&gt;=العطل!$B$4:$B$34)*(I$8&lt;=العطل!$C$4:$C$34)*(العطل!$B$4:$B$34&lt;&gt;""))&gt;0,0,1)))</f>
        <v>0</v>
      </c>
      <c r="J9" s="21">
        <f>IF(WEEKDAY(J$8,2)=7,0,IF(AND(WEEKDAY(J$8,2)=6,البيانات!$C$15&lt;&gt;"نعم"),0,IF(SUMPRODUCT((J$8&gt;=العطل!$B$4:$B$34)*(J$8&lt;=العطل!$C$4:$C$34)*(العطل!$B$4:$B$34&lt;&gt;""))&gt;0,0,1)))</f>
        <v>0</v>
      </c>
      <c r="K9" s="21">
        <f>IF(WEEKDAY(K$8,2)=7,0,IF(AND(WEEKDAY(K$8,2)=6,البيانات!$C$15&lt;&gt;"نعم"),0,IF(SUMPRODUCT((K$8&gt;=العطل!$B$4:$B$34)*(K$8&lt;=العطل!$C$4:$C$34)*(العطل!$B$4:$B$34&lt;&gt;""))&gt;0,0,1)))</f>
        <v>0</v>
      </c>
      <c r="L9" s="21">
        <f>IF(WEEKDAY(L$8,2)=7,0,IF(AND(WEEKDAY(L$8,2)=6,البيانات!$C$15&lt;&gt;"نعم"),0,IF(SUMPRODUCT((L$8&gt;=العطل!$B$4:$B$34)*(L$8&lt;=العطل!$C$4:$C$34)*(العطل!$B$4:$B$34&lt;&gt;""))&gt;0,0,1)))</f>
        <v>0</v>
      </c>
      <c r="M9" s="21">
        <f>IF(WEEKDAY(M$8,2)=7,0,IF(AND(WEEKDAY(M$8,2)=6,البيانات!$C$15&lt;&gt;"نعم"),0,IF(SUMPRODUCT((M$8&gt;=العطل!$B$4:$B$34)*(M$8&lt;=العطل!$C$4:$C$34)*(العطل!$B$4:$B$34&lt;&gt;""))&gt;0,0,1)))</f>
        <v>1</v>
      </c>
      <c r="N9" s="21">
        <f>IF(WEEKDAY(N$8,2)=7,0,IF(AND(WEEKDAY(N$8,2)=6,البيانات!$C$15&lt;&gt;"نعم"),0,IF(SUMPRODUCT((N$8&gt;=العطل!$B$4:$B$34)*(N$8&lt;=العطل!$C$4:$C$34)*(العطل!$B$4:$B$34&lt;&gt;""))&gt;0,0,1)))</f>
        <v>1</v>
      </c>
      <c r="O9" s="21">
        <f>IF(WEEKDAY(O$8,2)=7,0,IF(AND(WEEKDAY(O$8,2)=6,البيانات!$C$15&lt;&gt;"نعم"),0,IF(SUMPRODUCT((O$8&gt;=العطل!$B$4:$B$34)*(O$8&lt;=العطل!$C$4:$C$34)*(العطل!$B$4:$B$34&lt;&gt;""))&gt;0,0,1)))</f>
        <v>0</v>
      </c>
      <c r="P9" s="21">
        <f>IF(WEEKDAY(P$8,2)=7,0,IF(AND(WEEKDAY(P$8,2)=6,البيانات!$C$15&lt;&gt;"نعم"),0,IF(SUMPRODUCT((P$8&gt;=العطل!$B$4:$B$34)*(P$8&lt;=العطل!$C$4:$C$34)*(العطل!$B$4:$B$34&lt;&gt;""))&gt;0,0,1)))</f>
        <v>0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1</v>
      </c>
      <c r="T9" s="21">
        <f>IF(WEEKDAY(T$8,2)=7,0,IF(AND(WEEKDAY(T$8,2)=6,البيانات!$C$15&lt;&gt;"نعم"),0,IF(SUMPRODUCT((T$8&gt;=العطل!$B$4:$B$34)*(T$8&lt;=العطل!$C$4:$C$34)*(العطل!$B$4:$B$34&lt;&gt;""))&gt;0,0,1)))</f>
        <v>1</v>
      </c>
      <c r="U9" s="21">
        <f>IF(WEEKDAY(U$8,2)=7,0,IF(AND(WEEKDAY(U$8,2)=6,البيانات!$C$15&lt;&gt;"نعم"),0,IF(SUMPRODUCT((U$8&gt;=العطل!$B$4:$B$34)*(U$8&lt;=العطل!$C$4:$C$34)*(العطل!$B$4:$B$34&lt;&gt;""))&gt;0,0,1)))</f>
        <v>1</v>
      </c>
      <c r="V9" s="21">
        <f>IF(WEEKDAY(V$8,2)=7,0,IF(AND(WEEKDAY(V$8,2)=6,البيانات!$C$15&lt;&gt;"نعم"),0,IF(SUMPRODUCT((V$8&gt;=العطل!$B$4:$B$34)*(V$8&lt;=العطل!$C$4:$C$34)*(العطل!$B$4:$B$34&lt;&gt;""))&gt;0,0,1)))</f>
        <v>0</v>
      </c>
      <c r="W9" s="21">
        <f>IF(WEEKDAY(W$8,2)=7,0,IF(AND(WEEKDAY(W$8,2)=6,البيانات!$C$15&lt;&gt;"نعم"),0,IF(SUMPRODUCT((W$8&gt;=العطل!$B$4:$B$34)*(W$8&lt;=العطل!$C$4:$C$34)*(العطل!$B$4:$B$34&lt;&gt;""))&gt;0,0,1)))</f>
        <v>0</v>
      </c>
      <c r="X9" s="21">
        <f>IF(WEEKDAY(X$8,2)=7,0,IF(AND(WEEKDAY(X$8,2)=6,البيانات!$C$15&lt;&gt;"نعم"),0,IF(SUMPRODUCT((X$8&gt;=العطل!$B$4:$B$34)*(X$8&lt;=العطل!$C$4:$C$34)*(العطل!$B$4:$B$34&lt;&gt;""))&gt;0,0,1)))</f>
        <v>0</v>
      </c>
      <c r="Y9" s="21">
        <f>IF(WEEKDAY(Y$8,2)=7,0,IF(AND(WEEKDAY(Y$8,2)=6,البيانات!$C$15&lt;&gt;"نعم"),0,IF(SUMPRODUCT((Y$8&gt;=العطل!$B$4:$B$34)*(Y$8&lt;=العطل!$C$4:$C$34)*(العطل!$B$4:$B$34&lt;&gt;""))&gt;0,0,1)))</f>
        <v>0</v>
      </c>
      <c r="Z9" s="21">
        <f>IF(WEEKDAY(Z$8,2)=7,0,IF(AND(WEEKDAY(Z$8,2)=6,البيانات!$C$15&lt;&gt;"نعم"),0,IF(SUMPRODUCT((Z$8&gt;=العطل!$B$4:$B$34)*(Z$8&lt;=العطل!$C$4:$C$34)*(العطل!$B$4:$B$34&lt;&gt;""))&gt;0,0,1)))</f>
        <v>0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0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0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0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0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1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1</v>
      </c>
      <c r="AG9" s="21">
        <f>IF(WEEKDAY(AG$8,2)=7,0,IF(AND(WEEKDAY(AG$8,2)=6,البيانات!$C$15&lt;&gt;"نعم"),0,IF(SUMPRODUCT((AG$8&gt;=العطل!$B$4:$B$34)*(AG$8&lt;=العطل!$C$4:$C$34)*(العطل!$B$4:$B$34&lt;&gt;""))&gt;0,0,1)))</f>
        <v>1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>
        <v>31</v>
      </c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G11" si="0">IF(C$8="","",CHOOSE(WEEKDAY(C$8,2),"ن","ث","ر","خ","ج","س","ح"))</f>
        <v>ن</v>
      </c>
      <c r="D11" s="25" t="str">
        <f t="shared" si="0"/>
        <v>ث</v>
      </c>
      <c r="E11" s="25" t="str">
        <f t="shared" si="0"/>
        <v>ر</v>
      </c>
      <c r="F11" s="25" t="str">
        <f t="shared" si="0"/>
        <v>خ</v>
      </c>
      <c r="G11" s="25" t="str">
        <f t="shared" si="0"/>
        <v>ج</v>
      </c>
      <c r="H11" s="25" t="str">
        <f t="shared" si="0"/>
        <v>س</v>
      </c>
      <c r="I11" s="25" t="str">
        <f t="shared" si="0"/>
        <v>ح</v>
      </c>
      <c r="J11" s="25" t="str">
        <f t="shared" si="0"/>
        <v>ن</v>
      </c>
      <c r="K11" s="25" t="str">
        <f t="shared" si="0"/>
        <v>ث</v>
      </c>
      <c r="L11" s="25" t="str">
        <f t="shared" si="0"/>
        <v>ر</v>
      </c>
      <c r="M11" s="25" t="str">
        <f t="shared" si="0"/>
        <v>خ</v>
      </c>
      <c r="N11" s="25" t="str">
        <f t="shared" si="0"/>
        <v>ج</v>
      </c>
      <c r="O11" s="25" t="str">
        <f t="shared" si="0"/>
        <v>س</v>
      </c>
      <c r="P11" s="25" t="str">
        <f t="shared" si="0"/>
        <v>ح</v>
      </c>
      <c r="Q11" s="25" t="str">
        <f t="shared" si="0"/>
        <v>ن</v>
      </c>
      <c r="R11" s="25" t="str">
        <f t="shared" si="0"/>
        <v>ث</v>
      </c>
      <c r="S11" s="25" t="str">
        <f t="shared" si="0"/>
        <v>ر</v>
      </c>
      <c r="T11" s="25" t="str">
        <f t="shared" si="0"/>
        <v>خ</v>
      </c>
      <c r="U11" s="25" t="str">
        <f t="shared" si="0"/>
        <v>ج</v>
      </c>
      <c r="V11" s="25" t="str">
        <f t="shared" si="0"/>
        <v>س</v>
      </c>
      <c r="W11" s="25" t="str">
        <f t="shared" si="0"/>
        <v>ح</v>
      </c>
      <c r="X11" s="25" t="str">
        <f t="shared" si="0"/>
        <v>ن</v>
      </c>
      <c r="Y11" s="25" t="str">
        <f t="shared" si="0"/>
        <v>ث</v>
      </c>
      <c r="Z11" s="25" t="str">
        <f t="shared" si="0"/>
        <v>ر</v>
      </c>
      <c r="AA11" s="25" t="str">
        <f t="shared" si="0"/>
        <v>خ</v>
      </c>
      <c r="AB11" s="25" t="str">
        <f t="shared" si="0"/>
        <v>ج</v>
      </c>
      <c r="AC11" s="25" t="str">
        <f t="shared" si="0"/>
        <v>س</v>
      </c>
      <c r="AD11" s="25" t="str">
        <f t="shared" si="0"/>
        <v>ح</v>
      </c>
      <c r="AE11" s="25" t="str">
        <f t="shared" si="0"/>
        <v>ن</v>
      </c>
      <c r="AF11" s="25" t="str">
        <f t="shared" si="0"/>
        <v>ث</v>
      </c>
      <c r="AG11" s="25" t="str">
        <f t="shared" si="0"/>
        <v>ر</v>
      </c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15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30" priority="4">
      <formula>C$9=0</formula>
    </cfRule>
  </conditionalFormatting>
  <conditionalFormatting sqref="C12:AG51">
    <cfRule type="expression" dxfId="29" priority="1" stopIfTrue="1">
      <formula>C12="غ"</formula>
    </cfRule>
    <cfRule type="expression" dxfId="28" priority="2" stopIfTrue="1">
      <formula>C12="ب"</formula>
    </cfRule>
    <cfRule type="expression" dxfId="27" priority="3" stopIfTrue="1">
      <formula>OR(C12="ص",C12="م")</formula>
    </cfRule>
  </conditionalFormatting>
  <conditionalFormatting sqref="AL12:AL51">
    <cfRule type="expression" dxfId="26" priority="6" stopIfTrue="1">
      <formula>AND(AL12&lt;&gt;"",AL12&gt;=0.95)</formula>
    </cfRule>
    <cfRule type="expression" dxfId="25" priority="7" stopIfTrue="1">
      <formula>AND(AL12&lt;&gt;"",AL12&gt;=0.85)</formula>
    </cfRule>
    <cfRule type="expression" dxfId="24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A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 sqref="A1:AL1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أبريل 2027     —     الموسم الدراسي "&amp;البيانات!$C$12</f>
        <v>سجل الحضور والغياب     —     شهر أبريل 2027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46478</v>
      </c>
      <c r="D8" s="20">
        <v>46479</v>
      </c>
      <c r="E8" s="20">
        <v>46480</v>
      </c>
      <c r="F8" s="20">
        <v>46481</v>
      </c>
      <c r="G8" s="20">
        <v>46482</v>
      </c>
      <c r="H8" s="20">
        <v>46483</v>
      </c>
      <c r="I8" s="20">
        <v>46484</v>
      </c>
      <c r="J8" s="20">
        <v>46485</v>
      </c>
      <c r="K8" s="20">
        <v>46486</v>
      </c>
      <c r="L8" s="20">
        <v>46487</v>
      </c>
      <c r="M8" s="20">
        <v>46488</v>
      </c>
      <c r="N8" s="20">
        <v>46489</v>
      </c>
      <c r="O8" s="20">
        <v>46490</v>
      </c>
      <c r="P8" s="20">
        <v>46491</v>
      </c>
      <c r="Q8" s="20">
        <v>46492</v>
      </c>
      <c r="R8" s="20">
        <v>46493</v>
      </c>
      <c r="S8" s="20">
        <v>46494</v>
      </c>
      <c r="T8" s="20">
        <v>46495</v>
      </c>
      <c r="U8" s="20">
        <v>46496</v>
      </c>
      <c r="V8" s="20">
        <v>46497</v>
      </c>
      <c r="W8" s="20">
        <v>46498</v>
      </c>
      <c r="X8" s="20">
        <v>46499</v>
      </c>
      <c r="Y8" s="20">
        <v>46500</v>
      </c>
      <c r="Z8" s="20">
        <v>46501</v>
      </c>
      <c r="AA8" s="20">
        <v>46502</v>
      </c>
      <c r="AB8" s="20">
        <v>46503</v>
      </c>
      <c r="AC8" s="20">
        <v>46504</v>
      </c>
      <c r="AD8" s="20">
        <v>46505</v>
      </c>
      <c r="AE8" s="20">
        <v>46506</v>
      </c>
      <c r="AF8" s="20">
        <v>46507</v>
      </c>
      <c r="AG8" s="21"/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1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0</v>
      </c>
      <c r="F9" s="21">
        <f>IF(WEEKDAY(F$8,2)=7,0,IF(AND(WEEKDAY(F$8,2)=6,البيانات!$C$15&lt;&gt;"نعم"),0,IF(SUMPRODUCT((F$8&gt;=العطل!$B$4:$B$34)*(F$8&lt;=العطل!$C$4:$C$34)*(العطل!$B$4:$B$34&lt;&gt;""))&gt;0,0,1)))</f>
        <v>0</v>
      </c>
      <c r="G9" s="21">
        <f>IF(WEEKDAY(G$8,2)=7,0,IF(AND(WEEKDAY(G$8,2)=6,البيانات!$C$15&lt;&gt;"نعم"),0,IF(SUMPRODUCT((G$8&gt;=العطل!$B$4:$B$34)*(G$8&lt;=العطل!$C$4:$C$34)*(العطل!$B$4:$B$34&lt;&gt;""))&gt;0,0,1)))</f>
        <v>1</v>
      </c>
      <c r="H9" s="21">
        <f>IF(WEEKDAY(H$8,2)=7,0,IF(AND(WEEKDAY(H$8,2)=6,البيانات!$C$15&lt;&gt;"نعم"),0,IF(SUMPRODUCT((H$8&gt;=العطل!$B$4:$B$34)*(H$8&lt;=العطل!$C$4:$C$34)*(العطل!$B$4:$B$34&lt;&gt;""))&gt;0,0,1)))</f>
        <v>1</v>
      </c>
      <c r="I9" s="21">
        <f>IF(WEEKDAY(I$8,2)=7,0,IF(AND(WEEKDAY(I$8,2)=6,البيانات!$C$15&lt;&gt;"نعم"),0,IF(SUMPRODUCT((I$8&gt;=العطل!$B$4:$B$34)*(I$8&lt;=العطل!$C$4:$C$34)*(العطل!$B$4:$B$34&lt;&gt;""))&gt;0,0,1)))</f>
        <v>1</v>
      </c>
      <c r="J9" s="21">
        <f>IF(WEEKDAY(J$8,2)=7,0,IF(AND(WEEKDAY(J$8,2)=6,البيانات!$C$15&lt;&gt;"نعم"),0,IF(SUMPRODUCT((J$8&gt;=العطل!$B$4:$B$34)*(J$8&lt;=العطل!$C$4:$C$34)*(العطل!$B$4:$B$34&lt;&gt;""))&gt;0,0,1)))</f>
        <v>1</v>
      </c>
      <c r="K9" s="21">
        <f>IF(WEEKDAY(K$8,2)=7,0,IF(AND(WEEKDAY(K$8,2)=6,البيانات!$C$15&lt;&gt;"نعم"),0,IF(SUMPRODUCT((K$8&gt;=العطل!$B$4:$B$34)*(K$8&lt;=العطل!$C$4:$C$34)*(العطل!$B$4:$B$34&lt;&gt;""))&gt;0,0,1)))</f>
        <v>1</v>
      </c>
      <c r="L9" s="21">
        <f>IF(WEEKDAY(L$8,2)=7,0,IF(AND(WEEKDAY(L$8,2)=6,البيانات!$C$15&lt;&gt;"نعم"),0,IF(SUMPRODUCT((L$8&gt;=العطل!$B$4:$B$34)*(L$8&lt;=العطل!$C$4:$C$34)*(العطل!$B$4:$B$34&lt;&gt;""))&gt;0,0,1)))</f>
        <v>0</v>
      </c>
      <c r="M9" s="21">
        <f>IF(WEEKDAY(M$8,2)=7,0,IF(AND(WEEKDAY(M$8,2)=6,البيانات!$C$15&lt;&gt;"نعم"),0,IF(SUMPRODUCT((M$8&gt;=العطل!$B$4:$B$34)*(M$8&lt;=العطل!$C$4:$C$34)*(العطل!$B$4:$B$34&lt;&gt;""))&gt;0,0,1)))</f>
        <v>0</v>
      </c>
      <c r="N9" s="21">
        <f>IF(WEEKDAY(N$8,2)=7,0,IF(AND(WEEKDAY(N$8,2)=6,البيانات!$C$15&lt;&gt;"نعم"),0,IF(SUMPRODUCT((N$8&gt;=العطل!$B$4:$B$34)*(N$8&lt;=العطل!$C$4:$C$34)*(العطل!$B$4:$B$34&lt;&gt;""))&gt;0,0,1)))</f>
        <v>1</v>
      </c>
      <c r="O9" s="21">
        <f>IF(WEEKDAY(O$8,2)=7,0,IF(AND(WEEKDAY(O$8,2)=6,البيانات!$C$15&lt;&gt;"نعم"),0,IF(SUMPRODUCT((O$8&gt;=العطل!$B$4:$B$34)*(O$8&lt;=العطل!$C$4:$C$34)*(العطل!$B$4:$B$34&lt;&gt;""))&gt;0,0,1)))</f>
        <v>1</v>
      </c>
      <c r="P9" s="21">
        <f>IF(WEEKDAY(P$8,2)=7,0,IF(AND(WEEKDAY(P$8,2)=6,البيانات!$C$15&lt;&gt;"نعم"),0,IF(SUMPRODUCT((P$8&gt;=العطل!$B$4:$B$34)*(P$8&lt;=العطل!$C$4:$C$34)*(العطل!$B$4:$B$34&lt;&gt;""))&gt;0,0,1)))</f>
        <v>1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0</v>
      </c>
      <c r="T9" s="21">
        <f>IF(WEEKDAY(T$8,2)=7,0,IF(AND(WEEKDAY(T$8,2)=6,البيانات!$C$15&lt;&gt;"نعم"),0,IF(SUMPRODUCT((T$8&gt;=العطل!$B$4:$B$34)*(T$8&lt;=العطل!$C$4:$C$34)*(العطل!$B$4:$B$34&lt;&gt;""))&gt;0,0,1)))</f>
        <v>0</v>
      </c>
      <c r="U9" s="21">
        <f>IF(WEEKDAY(U$8,2)=7,0,IF(AND(WEEKDAY(U$8,2)=6,البيانات!$C$15&lt;&gt;"نعم"),0,IF(SUMPRODUCT((U$8&gt;=العطل!$B$4:$B$34)*(U$8&lt;=العطل!$C$4:$C$34)*(العطل!$B$4:$B$34&lt;&gt;""))&gt;0,0,1)))</f>
        <v>1</v>
      </c>
      <c r="V9" s="21">
        <f>IF(WEEKDAY(V$8,2)=7,0,IF(AND(WEEKDAY(V$8,2)=6,البيانات!$C$15&lt;&gt;"نعم"),0,IF(SUMPRODUCT((V$8&gt;=العطل!$B$4:$B$34)*(V$8&lt;=العطل!$C$4:$C$34)*(العطل!$B$4:$B$34&lt;&gt;""))&gt;0,0,1)))</f>
        <v>1</v>
      </c>
      <c r="W9" s="21">
        <f>IF(WEEKDAY(W$8,2)=7,0,IF(AND(WEEKDAY(W$8,2)=6,البيانات!$C$15&lt;&gt;"نعم"),0,IF(SUMPRODUCT((W$8&gt;=العطل!$B$4:$B$34)*(W$8&lt;=العطل!$C$4:$C$34)*(العطل!$B$4:$B$34&lt;&gt;""))&gt;0,0,1)))</f>
        <v>1</v>
      </c>
      <c r="X9" s="21">
        <f>IF(WEEKDAY(X$8,2)=7,0,IF(AND(WEEKDAY(X$8,2)=6,البيانات!$C$15&lt;&gt;"نعم"),0,IF(SUMPRODUCT((X$8&gt;=العطل!$B$4:$B$34)*(X$8&lt;=العطل!$C$4:$C$34)*(العطل!$B$4:$B$34&lt;&gt;""))&gt;0,0,1)))</f>
        <v>1</v>
      </c>
      <c r="Y9" s="21">
        <f>IF(WEEKDAY(Y$8,2)=7,0,IF(AND(WEEKDAY(Y$8,2)=6,البيانات!$C$15&lt;&gt;"نعم"),0,IF(SUMPRODUCT((Y$8&gt;=العطل!$B$4:$B$34)*(Y$8&lt;=العطل!$C$4:$C$34)*(العطل!$B$4:$B$34&lt;&gt;""))&gt;0,0,1)))</f>
        <v>1</v>
      </c>
      <c r="Z9" s="21">
        <f>IF(WEEKDAY(Z$8,2)=7,0,IF(AND(WEEKDAY(Z$8,2)=6,البيانات!$C$15&lt;&gt;"نعم"),0,IF(SUMPRODUCT((Z$8&gt;=العطل!$B$4:$B$34)*(Z$8&lt;=العطل!$C$4:$C$34)*(العطل!$B$4:$B$34&lt;&gt;""))&gt;0,0,1)))</f>
        <v>0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0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1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1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1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1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1</v>
      </c>
      <c r="AG9" s="21">
        <v>0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/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F11" si="0">IF(C$8="","",CHOOSE(WEEKDAY(C$8,2),"ن","ث","ر","خ","ج","س","ح"))</f>
        <v>خ</v>
      </c>
      <c r="D11" s="25" t="str">
        <f t="shared" si="0"/>
        <v>ج</v>
      </c>
      <c r="E11" s="25" t="str">
        <f t="shared" si="0"/>
        <v>س</v>
      </c>
      <c r="F11" s="25" t="str">
        <f t="shared" si="0"/>
        <v>ح</v>
      </c>
      <c r="G11" s="25" t="str">
        <f t="shared" si="0"/>
        <v>ن</v>
      </c>
      <c r="H11" s="25" t="str">
        <f t="shared" si="0"/>
        <v>ث</v>
      </c>
      <c r="I11" s="25" t="str">
        <f t="shared" si="0"/>
        <v>ر</v>
      </c>
      <c r="J11" s="25" t="str">
        <f t="shared" si="0"/>
        <v>خ</v>
      </c>
      <c r="K11" s="25" t="str">
        <f t="shared" si="0"/>
        <v>ج</v>
      </c>
      <c r="L11" s="25" t="str">
        <f t="shared" si="0"/>
        <v>س</v>
      </c>
      <c r="M11" s="25" t="str">
        <f t="shared" si="0"/>
        <v>ح</v>
      </c>
      <c r="N11" s="25" t="str">
        <f t="shared" si="0"/>
        <v>ن</v>
      </c>
      <c r="O11" s="25" t="str">
        <f t="shared" si="0"/>
        <v>ث</v>
      </c>
      <c r="P11" s="25" t="str">
        <f t="shared" si="0"/>
        <v>ر</v>
      </c>
      <c r="Q11" s="25" t="str">
        <f t="shared" si="0"/>
        <v>خ</v>
      </c>
      <c r="R11" s="25" t="str">
        <f t="shared" si="0"/>
        <v>ج</v>
      </c>
      <c r="S11" s="25" t="str">
        <f t="shared" si="0"/>
        <v>س</v>
      </c>
      <c r="T11" s="25" t="str">
        <f t="shared" si="0"/>
        <v>ح</v>
      </c>
      <c r="U11" s="25" t="str">
        <f t="shared" si="0"/>
        <v>ن</v>
      </c>
      <c r="V11" s="25" t="str">
        <f t="shared" si="0"/>
        <v>ث</v>
      </c>
      <c r="W11" s="25" t="str">
        <f t="shared" si="0"/>
        <v>ر</v>
      </c>
      <c r="X11" s="25" t="str">
        <f t="shared" si="0"/>
        <v>خ</v>
      </c>
      <c r="Y11" s="25" t="str">
        <f t="shared" si="0"/>
        <v>ج</v>
      </c>
      <c r="Z11" s="25" t="str">
        <f t="shared" si="0"/>
        <v>س</v>
      </c>
      <c r="AA11" s="25" t="str">
        <f t="shared" si="0"/>
        <v>ح</v>
      </c>
      <c r="AB11" s="25" t="str">
        <f t="shared" si="0"/>
        <v>ن</v>
      </c>
      <c r="AC11" s="25" t="str">
        <f t="shared" si="0"/>
        <v>ث</v>
      </c>
      <c r="AD11" s="25" t="str">
        <f t="shared" si="0"/>
        <v>ر</v>
      </c>
      <c r="AE11" s="25" t="str">
        <f t="shared" si="0"/>
        <v>خ</v>
      </c>
      <c r="AF11" s="25" t="str">
        <f t="shared" si="0"/>
        <v>ج</v>
      </c>
      <c r="AG11" s="25"/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22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23" priority="4">
      <formula>C$9=0</formula>
    </cfRule>
  </conditionalFormatting>
  <conditionalFormatting sqref="C12:AG51">
    <cfRule type="expression" dxfId="22" priority="1" stopIfTrue="1">
      <formula>C12="غ"</formula>
    </cfRule>
    <cfRule type="expression" dxfId="21" priority="2" stopIfTrue="1">
      <formula>C12="ب"</formula>
    </cfRule>
    <cfRule type="expression" dxfId="20" priority="3" stopIfTrue="1">
      <formula>OR(C12="ص",C12="م")</formula>
    </cfRule>
  </conditionalFormatting>
  <conditionalFormatting sqref="AL12:AL51">
    <cfRule type="expression" dxfId="19" priority="6" stopIfTrue="1">
      <formula>AND(AL12&lt;&gt;"",AL12&gt;=0.95)</formula>
    </cfRule>
    <cfRule type="expression" dxfId="18" priority="7" stopIfTrue="1">
      <formula>AND(AL12&lt;&gt;"",AL12&gt;=0.85)</formula>
    </cfRule>
    <cfRule type="expression" dxfId="17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B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 sqref="A1:AL1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ماي 2027     —     الموسم الدراسي "&amp;البيانات!$C$12</f>
        <v>سجل الحضور والغياب     —     شهر ماي 2027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46508</v>
      </c>
      <c r="D8" s="20">
        <v>46509</v>
      </c>
      <c r="E8" s="20">
        <v>46510</v>
      </c>
      <c r="F8" s="20">
        <v>46511</v>
      </c>
      <c r="G8" s="20">
        <v>46512</v>
      </c>
      <c r="H8" s="20">
        <v>46513</v>
      </c>
      <c r="I8" s="20">
        <v>46514</v>
      </c>
      <c r="J8" s="20">
        <v>46515</v>
      </c>
      <c r="K8" s="20">
        <v>46516</v>
      </c>
      <c r="L8" s="20">
        <v>46517</v>
      </c>
      <c r="M8" s="20">
        <v>46518</v>
      </c>
      <c r="N8" s="20">
        <v>46519</v>
      </c>
      <c r="O8" s="20">
        <v>46520</v>
      </c>
      <c r="P8" s="20">
        <v>46521</v>
      </c>
      <c r="Q8" s="20">
        <v>46522</v>
      </c>
      <c r="R8" s="20">
        <v>46523</v>
      </c>
      <c r="S8" s="20">
        <v>46524</v>
      </c>
      <c r="T8" s="20">
        <v>46525</v>
      </c>
      <c r="U8" s="20">
        <v>46526</v>
      </c>
      <c r="V8" s="20">
        <v>46527</v>
      </c>
      <c r="W8" s="20">
        <v>46528</v>
      </c>
      <c r="X8" s="20">
        <v>46529</v>
      </c>
      <c r="Y8" s="20">
        <v>46530</v>
      </c>
      <c r="Z8" s="20">
        <v>46531</v>
      </c>
      <c r="AA8" s="20">
        <v>46532</v>
      </c>
      <c r="AB8" s="20">
        <v>46533</v>
      </c>
      <c r="AC8" s="20">
        <v>46534</v>
      </c>
      <c r="AD8" s="20">
        <v>46535</v>
      </c>
      <c r="AE8" s="20">
        <v>46536</v>
      </c>
      <c r="AF8" s="20">
        <v>46537</v>
      </c>
      <c r="AG8" s="20">
        <v>46538</v>
      </c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0</v>
      </c>
      <c r="D9" s="21">
        <f>IF(WEEKDAY(D$8,2)=7,0,IF(AND(WEEKDAY(D$8,2)=6,البيانات!$C$15&lt;&gt;"نعم"),0,IF(SUMPRODUCT((D$8&gt;=العطل!$B$4:$B$34)*(D$8&lt;=العطل!$C$4:$C$34)*(العطل!$B$4:$B$34&lt;&gt;""))&gt;0,0,1)))</f>
        <v>0</v>
      </c>
      <c r="E9" s="21">
        <f>IF(WEEKDAY(E$8,2)=7,0,IF(AND(WEEKDAY(E$8,2)=6,البيانات!$C$15&lt;&gt;"نعم"),0,IF(SUMPRODUCT((E$8&gt;=العطل!$B$4:$B$34)*(E$8&lt;=العطل!$C$4:$C$34)*(العطل!$B$4:$B$34&lt;&gt;""))&gt;0,0,1)))</f>
        <v>1</v>
      </c>
      <c r="F9" s="21">
        <f>IF(WEEKDAY(F$8,2)=7,0,IF(AND(WEEKDAY(F$8,2)=6,البيانات!$C$15&lt;&gt;"نعم"),0,IF(SUMPRODUCT((F$8&gt;=العطل!$B$4:$B$34)*(F$8&lt;=العطل!$C$4:$C$34)*(العطل!$B$4:$B$34&lt;&gt;""))&gt;0,0,1)))</f>
        <v>1</v>
      </c>
      <c r="G9" s="21">
        <f>IF(WEEKDAY(G$8,2)=7,0,IF(AND(WEEKDAY(G$8,2)=6,البيانات!$C$15&lt;&gt;"نعم"),0,IF(SUMPRODUCT((G$8&gt;=العطل!$B$4:$B$34)*(G$8&lt;=العطل!$C$4:$C$34)*(العطل!$B$4:$B$34&lt;&gt;""))&gt;0,0,1)))</f>
        <v>1</v>
      </c>
      <c r="H9" s="21">
        <f>IF(WEEKDAY(H$8,2)=7,0,IF(AND(WEEKDAY(H$8,2)=6,البيانات!$C$15&lt;&gt;"نعم"),0,IF(SUMPRODUCT((H$8&gt;=العطل!$B$4:$B$34)*(H$8&lt;=العطل!$C$4:$C$34)*(العطل!$B$4:$B$34&lt;&gt;""))&gt;0,0,1)))</f>
        <v>1</v>
      </c>
      <c r="I9" s="21">
        <f>IF(WEEKDAY(I$8,2)=7,0,IF(AND(WEEKDAY(I$8,2)=6,البيانات!$C$15&lt;&gt;"نعم"),0,IF(SUMPRODUCT((I$8&gt;=العطل!$B$4:$B$34)*(I$8&lt;=العطل!$C$4:$C$34)*(العطل!$B$4:$B$34&lt;&gt;""))&gt;0,0,1)))</f>
        <v>1</v>
      </c>
      <c r="J9" s="21">
        <f>IF(WEEKDAY(J$8,2)=7,0,IF(AND(WEEKDAY(J$8,2)=6,البيانات!$C$15&lt;&gt;"نعم"),0,IF(SUMPRODUCT((J$8&gt;=العطل!$B$4:$B$34)*(J$8&lt;=العطل!$C$4:$C$34)*(العطل!$B$4:$B$34&lt;&gt;""))&gt;0,0,1)))</f>
        <v>0</v>
      </c>
      <c r="K9" s="21">
        <f>IF(WEEKDAY(K$8,2)=7,0,IF(AND(WEEKDAY(K$8,2)=6,البيانات!$C$15&lt;&gt;"نعم"),0,IF(SUMPRODUCT((K$8&gt;=العطل!$B$4:$B$34)*(K$8&lt;=العطل!$C$4:$C$34)*(العطل!$B$4:$B$34&lt;&gt;""))&gt;0,0,1)))</f>
        <v>0</v>
      </c>
      <c r="L9" s="21">
        <f>IF(WEEKDAY(L$8,2)=7,0,IF(AND(WEEKDAY(L$8,2)=6,البيانات!$C$15&lt;&gt;"نعم"),0,IF(SUMPRODUCT((L$8&gt;=العطل!$B$4:$B$34)*(L$8&lt;=العطل!$C$4:$C$34)*(العطل!$B$4:$B$34&lt;&gt;""))&gt;0,0,1)))</f>
        <v>0</v>
      </c>
      <c r="M9" s="21">
        <f>IF(WEEKDAY(M$8,2)=7,0,IF(AND(WEEKDAY(M$8,2)=6,البيانات!$C$15&lt;&gt;"نعم"),0,IF(SUMPRODUCT((M$8&gt;=العطل!$B$4:$B$34)*(M$8&lt;=العطل!$C$4:$C$34)*(العطل!$B$4:$B$34&lt;&gt;""))&gt;0,0,1)))</f>
        <v>0</v>
      </c>
      <c r="N9" s="21">
        <f>IF(WEEKDAY(N$8,2)=7,0,IF(AND(WEEKDAY(N$8,2)=6,البيانات!$C$15&lt;&gt;"نعم"),0,IF(SUMPRODUCT((N$8&gt;=العطل!$B$4:$B$34)*(N$8&lt;=العطل!$C$4:$C$34)*(العطل!$B$4:$B$34&lt;&gt;""))&gt;0,0,1)))</f>
        <v>0</v>
      </c>
      <c r="O9" s="21">
        <f>IF(WEEKDAY(O$8,2)=7,0,IF(AND(WEEKDAY(O$8,2)=6,البيانات!$C$15&lt;&gt;"نعم"),0,IF(SUMPRODUCT((O$8&gt;=العطل!$B$4:$B$34)*(O$8&lt;=العطل!$C$4:$C$34)*(العطل!$B$4:$B$34&lt;&gt;""))&gt;0,0,1)))</f>
        <v>0</v>
      </c>
      <c r="P9" s="21">
        <f>IF(WEEKDAY(P$8,2)=7,0,IF(AND(WEEKDAY(P$8,2)=6,البيانات!$C$15&lt;&gt;"نعم"),0,IF(SUMPRODUCT((P$8&gt;=العطل!$B$4:$B$34)*(P$8&lt;=العطل!$C$4:$C$34)*(العطل!$B$4:$B$34&lt;&gt;""))&gt;0,0,1)))</f>
        <v>0</v>
      </c>
      <c r="Q9" s="21">
        <f>IF(WEEKDAY(Q$8,2)=7,0,IF(AND(WEEKDAY(Q$8,2)=6,البيانات!$C$15&lt;&gt;"نعم"),0,IF(SUMPRODUCT((Q$8&gt;=العطل!$B$4:$B$34)*(Q$8&lt;=العطل!$C$4:$C$34)*(العطل!$B$4:$B$34&lt;&gt;""))&gt;0,0,1)))</f>
        <v>0</v>
      </c>
      <c r="R9" s="21">
        <f>IF(WEEKDAY(R$8,2)=7,0,IF(AND(WEEKDAY(R$8,2)=6,البيانات!$C$15&lt;&gt;"نعم"),0,IF(SUMPRODUCT((R$8&gt;=العطل!$B$4:$B$34)*(R$8&lt;=العطل!$C$4:$C$34)*(العطل!$B$4:$B$34&lt;&gt;""))&gt;0,0,1)))</f>
        <v>0</v>
      </c>
      <c r="S9" s="21">
        <f>IF(WEEKDAY(S$8,2)=7,0,IF(AND(WEEKDAY(S$8,2)=6,البيانات!$C$15&lt;&gt;"نعم"),0,IF(SUMPRODUCT((S$8&gt;=العطل!$B$4:$B$34)*(S$8&lt;=العطل!$C$4:$C$34)*(العطل!$B$4:$B$34&lt;&gt;""))&gt;0,0,1)))</f>
        <v>1</v>
      </c>
      <c r="T9" s="21">
        <f>IF(WEEKDAY(T$8,2)=7,0,IF(AND(WEEKDAY(T$8,2)=6,البيانات!$C$15&lt;&gt;"نعم"),0,IF(SUMPRODUCT((T$8&gt;=العطل!$B$4:$B$34)*(T$8&lt;=العطل!$C$4:$C$34)*(العطل!$B$4:$B$34&lt;&gt;""))&gt;0,0,1)))</f>
        <v>1</v>
      </c>
      <c r="U9" s="21">
        <f>IF(WEEKDAY(U$8,2)=7,0,IF(AND(WEEKDAY(U$8,2)=6,البيانات!$C$15&lt;&gt;"نعم"),0,IF(SUMPRODUCT((U$8&gt;=العطل!$B$4:$B$34)*(U$8&lt;=العطل!$C$4:$C$34)*(العطل!$B$4:$B$34&lt;&gt;""))&gt;0,0,1)))</f>
        <v>1</v>
      </c>
      <c r="V9" s="21">
        <f>IF(WEEKDAY(V$8,2)=7,0,IF(AND(WEEKDAY(V$8,2)=6,البيانات!$C$15&lt;&gt;"نعم"),0,IF(SUMPRODUCT((V$8&gt;=العطل!$B$4:$B$34)*(V$8&lt;=العطل!$C$4:$C$34)*(العطل!$B$4:$B$34&lt;&gt;""))&gt;0,0,1)))</f>
        <v>1</v>
      </c>
      <c r="W9" s="21">
        <f>IF(WEEKDAY(W$8,2)=7,0,IF(AND(WEEKDAY(W$8,2)=6,البيانات!$C$15&lt;&gt;"نعم"),0,IF(SUMPRODUCT((W$8&gt;=العطل!$B$4:$B$34)*(W$8&lt;=العطل!$C$4:$C$34)*(العطل!$B$4:$B$34&lt;&gt;""))&gt;0,0,1)))</f>
        <v>1</v>
      </c>
      <c r="X9" s="21">
        <f>IF(WEEKDAY(X$8,2)=7,0,IF(AND(WEEKDAY(X$8,2)=6,البيانات!$C$15&lt;&gt;"نعم"),0,IF(SUMPRODUCT((X$8&gt;=العطل!$B$4:$B$34)*(X$8&lt;=العطل!$C$4:$C$34)*(العطل!$B$4:$B$34&lt;&gt;""))&gt;0,0,1)))</f>
        <v>0</v>
      </c>
      <c r="Y9" s="21">
        <f>IF(WEEKDAY(Y$8,2)=7,0,IF(AND(WEEKDAY(Y$8,2)=6,البيانات!$C$15&lt;&gt;"نعم"),0,IF(SUMPRODUCT((Y$8&gt;=العطل!$B$4:$B$34)*(Y$8&lt;=العطل!$C$4:$C$34)*(العطل!$B$4:$B$34&lt;&gt;""))&gt;0,0,1)))</f>
        <v>0</v>
      </c>
      <c r="Z9" s="21">
        <f>IF(WEEKDAY(Z$8,2)=7,0,IF(AND(WEEKDAY(Z$8,2)=6,البيانات!$C$15&lt;&gt;"نعم"),0,IF(SUMPRODUCT((Z$8&gt;=العطل!$B$4:$B$34)*(Z$8&lt;=العطل!$C$4:$C$34)*(العطل!$B$4:$B$34&lt;&gt;""))&gt;0,0,1)))</f>
        <v>1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1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1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1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1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0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0</v>
      </c>
      <c r="AG9" s="21">
        <f>IF(WEEKDAY(AG$8,2)=7,0,IF(AND(WEEKDAY(AG$8,2)=6,البيانات!$C$15&lt;&gt;"نعم"),0,IF(SUMPRODUCT((AG$8&gt;=العطل!$B$4:$B$34)*(AG$8&lt;=العطل!$C$4:$C$34)*(العطل!$B$4:$B$34&lt;&gt;""))&gt;0,0,1)))</f>
        <v>1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>
        <v>31</v>
      </c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G11" si="0">IF(C$8="","",CHOOSE(WEEKDAY(C$8,2),"ن","ث","ر","خ","ج","س","ح"))</f>
        <v>س</v>
      </c>
      <c r="D11" s="25" t="str">
        <f t="shared" si="0"/>
        <v>ح</v>
      </c>
      <c r="E11" s="25" t="str">
        <f t="shared" si="0"/>
        <v>ن</v>
      </c>
      <c r="F11" s="25" t="str">
        <f t="shared" si="0"/>
        <v>ث</v>
      </c>
      <c r="G11" s="25" t="str">
        <f t="shared" si="0"/>
        <v>ر</v>
      </c>
      <c r="H11" s="25" t="str">
        <f t="shared" si="0"/>
        <v>خ</v>
      </c>
      <c r="I11" s="25" t="str">
        <f t="shared" si="0"/>
        <v>ج</v>
      </c>
      <c r="J11" s="25" t="str">
        <f t="shared" si="0"/>
        <v>س</v>
      </c>
      <c r="K11" s="25" t="str">
        <f t="shared" si="0"/>
        <v>ح</v>
      </c>
      <c r="L11" s="25" t="str">
        <f t="shared" si="0"/>
        <v>ن</v>
      </c>
      <c r="M11" s="25" t="str">
        <f t="shared" si="0"/>
        <v>ث</v>
      </c>
      <c r="N11" s="25" t="str">
        <f t="shared" si="0"/>
        <v>ر</v>
      </c>
      <c r="O11" s="25" t="str">
        <f t="shared" si="0"/>
        <v>خ</v>
      </c>
      <c r="P11" s="25" t="str">
        <f t="shared" si="0"/>
        <v>ج</v>
      </c>
      <c r="Q11" s="25" t="str">
        <f t="shared" si="0"/>
        <v>س</v>
      </c>
      <c r="R11" s="25" t="str">
        <f t="shared" si="0"/>
        <v>ح</v>
      </c>
      <c r="S11" s="25" t="str">
        <f t="shared" si="0"/>
        <v>ن</v>
      </c>
      <c r="T11" s="25" t="str">
        <f t="shared" si="0"/>
        <v>ث</v>
      </c>
      <c r="U11" s="25" t="str">
        <f t="shared" si="0"/>
        <v>ر</v>
      </c>
      <c r="V11" s="25" t="str">
        <f t="shared" si="0"/>
        <v>خ</v>
      </c>
      <c r="W11" s="25" t="str">
        <f t="shared" si="0"/>
        <v>ج</v>
      </c>
      <c r="X11" s="25" t="str">
        <f t="shared" si="0"/>
        <v>س</v>
      </c>
      <c r="Y11" s="25" t="str">
        <f t="shared" si="0"/>
        <v>ح</v>
      </c>
      <c r="Z11" s="25" t="str">
        <f t="shared" si="0"/>
        <v>ن</v>
      </c>
      <c r="AA11" s="25" t="str">
        <f t="shared" si="0"/>
        <v>ث</v>
      </c>
      <c r="AB11" s="25" t="str">
        <f t="shared" si="0"/>
        <v>ر</v>
      </c>
      <c r="AC11" s="25" t="str">
        <f t="shared" si="0"/>
        <v>خ</v>
      </c>
      <c r="AD11" s="25" t="str">
        <f t="shared" si="0"/>
        <v>ج</v>
      </c>
      <c r="AE11" s="25" t="str">
        <f t="shared" si="0"/>
        <v>س</v>
      </c>
      <c r="AF11" s="25" t="str">
        <f t="shared" si="0"/>
        <v>ح</v>
      </c>
      <c r="AG11" s="25" t="str">
        <f t="shared" si="0"/>
        <v>ن</v>
      </c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16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16" priority="4">
      <formula>C$9=0</formula>
    </cfRule>
  </conditionalFormatting>
  <conditionalFormatting sqref="C12:AG51">
    <cfRule type="expression" dxfId="15" priority="1" stopIfTrue="1">
      <formula>C12="غ"</formula>
    </cfRule>
    <cfRule type="expression" dxfId="14" priority="2" stopIfTrue="1">
      <formula>C12="ب"</formula>
    </cfRule>
    <cfRule type="expression" dxfId="13" priority="3" stopIfTrue="1">
      <formula>OR(C12="ص",C12="م")</formula>
    </cfRule>
  </conditionalFormatting>
  <conditionalFormatting sqref="AL12:AL51">
    <cfRule type="expression" dxfId="12" priority="6" stopIfTrue="1">
      <formula>AND(AL12&lt;&gt;"",AL12&gt;=0.95)</formula>
    </cfRule>
    <cfRule type="expression" dxfId="11" priority="7" stopIfTrue="1">
      <formula>AND(AL12&lt;&gt;"",AL12&gt;=0.85)</formula>
    </cfRule>
    <cfRule type="expression" dxfId="10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C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 sqref="A1:AL1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يونيو 2027     —     الموسم الدراسي "&amp;البيانات!$C$12</f>
        <v>سجل الحضور والغياب     —     شهر يونيو 2027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46539</v>
      </c>
      <c r="D8" s="20">
        <v>46540</v>
      </c>
      <c r="E8" s="20">
        <v>46541</v>
      </c>
      <c r="F8" s="20">
        <v>46542</v>
      </c>
      <c r="G8" s="20">
        <v>46543</v>
      </c>
      <c r="H8" s="20">
        <v>46544</v>
      </c>
      <c r="I8" s="20">
        <v>46545</v>
      </c>
      <c r="J8" s="20">
        <v>46546</v>
      </c>
      <c r="K8" s="20">
        <v>46547</v>
      </c>
      <c r="L8" s="20">
        <v>46548</v>
      </c>
      <c r="M8" s="20">
        <v>46549</v>
      </c>
      <c r="N8" s="20">
        <v>46550</v>
      </c>
      <c r="O8" s="20">
        <v>46551</v>
      </c>
      <c r="P8" s="20">
        <v>46552</v>
      </c>
      <c r="Q8" s="20">
        <v>46553</v>
      </c>
      <c r="R8" s="20">
        <v>46554</v>
      </c>
      <c r="S8" s="20">
        <v>46555</v>
      </c>
      <c r="T8" s="20">
        <v>46556</v>
      </c>
      <c r="U8" s="20">
        <v>46557</v>
      </c>
      <c r="V8" s="20">
        <v>46558</v>
      </c>
      <c r="W8" s="20">
        <v>46559</v>
      </c>
      <c r="X8" s="20">
        <v>46560</v>
      </c>
      <c r="Y8" s="20">
        <v>46561</v>
      </c>
      <c r="Z8" s="20">
        <v>46562</v>
      </c>
      <c r="AA8" s="20">
        <v>46563</v>
      </c>
      <c r="AB8" s="20">
        <v>46564</v>
      </c>
      <c r="AC8" s="20">
        <v>46565</v>
      </c>
      <c r="AD8" s="20">
        <v>46566</v>
      </c>
      <c r="AE8" s="20">
        <v>46567</v>
      </c>
      <c r="AF8" s="20">
        <v>46568</v>
      </c>
      <c r="AG8" s="21"/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1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1</v>
      </c>
      <c r="F9" s="21">
        <f>IF(WEEKDAY(F$8,2)=7,0,IF(AND(WEEKDAY(F$8,2)=6,البيانات!$C$15&lt;&gt;"نعم"),0,IF(SUMPRODUCT((F$8&gt;=العطل!$B$4:$B$34)*(F$8&lt;=العطل!$C$4:$C$34)*(العطل!$B$4:$B$34&lt;&gt;""))&gt;0,0,1)))</f>
        <v>0</v>
      </c>
      <c r="G9" s="21">
        <f>IF(WEEKDAY(G$8,2)=7,0,IF(AND(WEEKDAY(G$8,2)=6,البيانات!$C$15&lt;&gt;"نعم"),0,IF(SUMPRODUCT((G$8&gt;=العطل!$B$4:$B$34)*(G$8&lt;=العطل!$C$4:$C$34)*(العطل!$B$4:$B$34&lt;&gt;""))&gt;0,0,1)))</f>
        <v>0</v>
      </c>
      <c r="H9" s="21">
        <f>IF(WEEKDAY(H$8,2)=7,0,IF(AND(WEEKDAY(H$8,2)=6,البيانات!$C$15&lt;&gt;"نعم"),0,IF(SUMPRODUCT((H$8&gt;=العطل!$B$4:$B$34)*(H$8&lt;=العطل!$C$4:$C$34)*(العطل!$B$4:$B$34&lt;&gt;""))&gt;0,0,1)))</f>
        <v>0</v>
      </c>
      <c r="I9" s="21">
        <f>IF(WEEKDAY(I$8,2)=7,0,IF(AND(WEEKDAY(I$8,2)=6,البيانات!$C$15&lt;&gt;"نعم"),0,IF(SUMPRODUCT((I$8&gt;=العطل!$B$4:$B$34)*(I$8&lt;=العطل!$C$4:$C$34)*(العطل!$B$4:$B$34&lt;&gt;""))&gt;0,0,1)))</f>
        <v>1</v>
      </c>
      <c r="J9" s="21">
        <f>IF(WEEKDAY(J$8,2)=7,0,IF(AND(WEEKDAY(J$8,2)=6,البيانات!$C$15&lt;&gt;"نعم"),0,IF(SUMPRODUCT((J$8&gt;=العطل!$B$4:$B$34)*(J$8&lt;=العطل!$C$4:$C$34)*(العطل!$B$4:$B$34&lt;&gt;""))&gt;0,0,1)))</f>
        <v>1</v>
      </c>
      <c r="K9" s="21">
        <f>IF(WEEKDAY(K$8,2)=7,0,IF(AND(WEEKDAY(K$8,2)=6,البيانات!$C$15&lt;&gt;"نعم"),0,IF(SUMPRODUCT((K$8&gt;=العطل!$B$4:$B$34)*(K$8&lt;=العطل!$C$4:$C$34)*(العطل!$B$4:$B$34&lt;&gt;""))&gt;0,0,1)))</f>
        <v>1</v>
      </c>
      <c r="L9" s="21">
        <f>IF(WEEKDAY(L$8,2)=7,0,IF(AND(WEEKDAY(L$8,2)=6,البيانات!$C$15&lt;&gt;"نعم"),0,IF(SUMPRODUCT((L$8&gt;=العطل!$B$4:$B$34)*(L$8&lt;=العطل!$C$4:$C$34)*(العطل!$B$4:$B$34&lt;&gt;""))&gt;0,0,1)))</f>
        <v>1</v>
      </c>
      <c r="M9" s="21">
        <f>IF(WEEKDAY(M$8,2)=7,0,IF(AND(WEEKDAY(M$8,2)=6,البيانات!$C$15&lt;&gt;"نعم"),0,IF(SUMPRODUCT((M$8&gt;=العطل!$B$4:$B$34)*(M$8&lt;=العطل!$C$4:$C$34)*(العطل!$B$4:$B$34&lt;&gt;""))&gt;0,0,1)))</f>
        <v>1</v>
      </c>
      <c r="N9" s="21">
        <f>IF(WEEKDAY(N$8,2)=7,0,IF(AND(WEEKDAY(N$8,2)=6,البيانات!$C$15&lt;&gt;"نعم"),0,IF(SUMPRODUCT((N$8&gt;=العطل!$B$4:$B$34)*(N$8&lt;=العطل!$C$4:$C$34)*(العطل!$B$4:$B$34&lt;&gt;""))&gt;0,0,1)))</f>
        <v>0</v>
      </c>
      <c r="O9" s="21">
        <f>IF(WEEKDAY(O$8,2)=7,0,IF(AND(WEEKDAY(O$8,2)=6,البيانات!$C$15&lt;&gt;"نعم"),0,IF(SUMPRODUCT((O$8&gt;=العطل!$B$4:$B$34)*(O$8&lt;=العطل!$C$4:$C$34)*(العطل!$B$4:$B$34&lt;&gt;""))&gt;0,0,1)))</f>
        <v>0</v>
      </c>
      <c r="P9" s="21">
        <f>IF(WEEKDAY(P$8,2)=7,0,IF(AND(WEEKDAY(P$8,2)=6,البيانات!$C$15&lt;&gt;"نعم"),0,IF(SUMPRODUCT((P$8&gt;=العطل!$B$4:$B$34)*(P$8&lt;=العطل!$C$4:$C$34)*(العطل!$B$4:$B$34&lt;&gt;""))&gt;0,0,1)))</f>
        <v>1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1</v>
      </c>
      <c r="T9" s="21">
        <f>IF(WEEKDAY(T$8,2)=7,0,IF(AND(WEEKDAY(T$8,2)=6,البيانات!$C$15&lt;&gt;"نعم"),0,IF(SUMPRODUCT((T$8&gt;=العطل!$B$4:$B$34)*(T$8&lt;=العطل!$C$4:$C$34)*(العطل!$B$4:$B$34&lt;&gt;""))&gt;0,0,1)))</f>
        <v>1</v>
      </c>
      <c r="U9" s="21">
        <f>IF(WEEKDAY(U$8,2)=7,0,IF(AND(WEEKDAY(U$8,2)=6,البيانات!$C$15&lt;&gt;"نعم"),0,IF(SUMPRODUCT((U$8&gt;=العطل!$B$4:$B$34)*(U$8&lt;=العطل!$C$4:$C$34)*(العطل!$B$4:$B$34&lt;&gt;""))&gt;0,0,1)))</f>
        <v>0</v>
      </c>
      <c r="V9" s="21">
        <f>IF(WEEKDAY(V$8,2)=7,0,IF(AND(WEEKDAY(V$8,2)=6,البيانات!$C$15&lt;&gt;"نعم"),0,IF(SUMPRODUCT((V$8&gt;=العطل!$B$4:$B$34)*(V$8&lt;=العطل!$C$4:$C$34)*(العطل!$B$4:$B$34&lt;&gt;""))&gt;0,0,1)))</f>
        <v>0</v>
      </c>
      <c r="W9" s="21">
        <f>IF(WEEKDAY(W$8,2)=7,0,IF(AND(WEEKDAY(W$8,2)=6,البيانات!$C$15&lt;&gt;"نعم"),0,IF(SUMPRODUCT((W$8&gt;=العطل!$B$4:$B$34)*(W$8&lt;=العطل!$C$4:$C$34)*(العطل!$B$4:$B$34&lt;&gt;""))&gt;0,0,1)))</f>
        <v>1</v>
      </c>
      <c r="X9" s="21">
        <f>IF(WEEKDAY(X$8,2)=7,0,IF(AND(WEEKDAY(X$8,2)=6,البيانات!$C$15&lt;&gt;"نعم"),0,IF(SUMPRODUCT((X$8&gt;=العطل!$B$4:$B$34)*(X$8&lt;=العطل!$C$4:$C$34)*(العطل!$B$4:$B$34&lt;&gt;""))&gt;0,0,1)))</f>
        <v>1</v>
      </c>
      <c r="Y9" s="21">
        <f>IF(WEEKDAY(Y$8,2)=7,0,IF(AND(WEEKDAY(Y$8,2)=6,البيانات!$C$15&lt;&gt;"نعم"),0,IF(SUMPRODUCT((Y$8&gt;=العطل!$B$4:$B$34)*(Y$8&lt;=العطل!$C$4:$C$34)*(العطل!$B$4:$B$34&lt;&gt;""))&gt;0,0,1)))</f>
        <v>1</v>
      </c>
      <c r="Z9" s="21">
        <f>IF(WEEKDAY(Z$8,2)=7,0,IF(AND(WEEKDAY(Z$8,2)=6,البيانات!$C$15&lt;&gt;"نعم"),0,IF(SUMPRODUCT((Z$8&gt;=العطل!$B$4:$B$34)*(Z$8&lt;=العطل!$C$4:$C$34)*(العطل!$B$4:$B$34&lt;&gt;""))&gt;0,0,1)))</f>
        <v>1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1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0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0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1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1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1</v>
      </c>
      <c r="AG9" s="21">
        <v>0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/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F11" si="0">IF(C$8="","",CHOOSE(WEEKDAY(C$8,2),"ن","ث","ر","خ","ج","س","ح"))</f>
        <v>ث</v>
      </c>
      <c r="D11" s="25" t="str">
        <f t="shared" si="0"/>
        <v>ر</v>
      </c>
      <c r="E11" s="25" t="str">
        <f t="shared" si="0"/>
        <v>خ</v>
      </c>
      <c r="F11" s="25" t="str">
        <f t="shared" si="0"/>
        <v>ج</v>
      </c>
      <c r="G11" s="25" t="str">
        <f t="shared" si="0"/>
        <v>س</v>
      </c>
      <c r="H11" s="25" t="str">
        <f t="shared" si="0"/>
        <v>ح</v>
      </c>
      <c r="I11" s="25" t="str">
        <f t="shared" si="0"/>
        <v>ن</v>
      </c>
      <c r="J11" s="25" t="str">
        <f t="shared" si="0"/>
        <v>ث</v>
      </c>
      <c r="K11" s="25" t="str">
        <f t="shared" si="0"/>
        <v>ر</v>
      </c>
      <c r="L11" s="25" t="str">
        <f t="shared" si="0"/>
        <v>خ</v>
      </c>
      <c r="M11" s="25" t="str">
        <f t="shared" si="0"/>
        <v>ج</v>
      </c>
      <c r="N11" s="25" t="str">
        <f t="shared" si="0"/>
        <v>س</v>
      </c>
      <c r="O11" s="25" t="str">
        <f t="shared" si="0"/>
        <v>ح</v>
      </c>
      <c r="P11" s="25" t="str">
        <f t="shared" si="0"/>
        <v>ن</v>
      </c>
      <c r="Q11" s="25" t="str">
        <f t="shared" si="0"/>
        <v>ث</v>
      </c>
      <c r="R11" s="25" t="str">
        <f t="shared" si="0"/>
        <v>ر</v>
      </c>
      <c r="S11" s="25" t="str">
        <f t="shared" si="0"/>
        <v>خ</v>
      </c>
      <c r="T11" s="25" t="str">
        <f t="shared" si="0"/>
        <v>ج</v>
      </c>
      <c r="U11" s="25" t="str">
        <f t="shared" si="0"/>
        <v>س</v>
      </c>
      <c r="V11" s="25" t="str">
        <f t="shared" si="0"/>
        <v>ح</v>
      </c>
      <c r="W11" s="25" t="str">
        <f t="shared" si="0"/>
        <v>ن</v>
      </c>
      <c r="X11" s="25" t="str">
        <f t="shared" si="0"/>
        <v>ث</v>
      </c>
      <c r="Y11" s="25" t="str">
        <f t="shared" si="0"/>
        <v>ر</v>
      </c>
      <c r="Z11" s="25" t="str">
        <f t="shared" si="0"/>
        <v>خ</v>
      </c>
      <c r="AA11" s="25" t="str">
        <f t="shared" si="0"/>
        <v>ج</v>
      </c>
      <c r="AB11" s="25" t="str">
        <f t="shared" si="0"/>
        <v>س</v>
      </c>
      <c r="AC11" s="25" t="str">
        <f t="shared" si="0"/>
        <v>ح</v>
      </c>
      <c r="AD11" s="25" t="str">
        <f t="shared" si="0"/>
        <v>ن</v>
      </c>
      <c r="AE11" s="25" t="str">
        <f t="shared" si="0"/>
        <v>ث</v>
      </c>
      <c r="AF11" s="25" t="str">
        <f t="shared" si="0"/>
        <v>ر</v>
      </c>
      <c r="AG11" s="25"/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21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9" priority="4">
      <formula>C$9=0</formula>
    </cfRule>
  </conditionalFormatting>
  <conditionalFormatting sqref="C12:AG51">
    <cfRule type="expression" dxfId="8" priority="1" stopIfTrue="1">
      <formula>C12="غ"</formula>
    </cfRule>
    <cfRule type="expression" dxfId="7" priority="2" stopIfTrue="1">
      <formula>C12="ب"</formula>
    </cfRule>
    <cfRule type="expression" dxfId="6" priority="3" stopIfTrue="1">
      <formula>OR(C12="ص",C12="م")</formula>
    </cfRule>
  </conditionalFormatting>
  <conditionalFormatting sqref="AL12:AL51">
    <cfRule type="expression" dxfId="5" priority="6" stopIfTrue="1">
      <formula>AND(AL12&lt;&gt;"",AL12&gt;=0.95)</formula>
    </cfRule>
    <cfRule type="expression" dxfId="4" priority="7" stopIfTrue="1">
      <formula>AND(AL12&lt;&gt;"",AL12&gt;=0.85)</formula>
    </cfRule>
    <cfRule type="expression" dxfId="3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D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Q53"/>
  <sheetViews>
    <sheetView showGridLines="0" rightToLeft="1" workbookViewId="0">
      <pane xSplit="2" ySplit="8" topLeftCell="C9" activePane="bottomRight" state="frozen"/>
      <selection pane="topRight"/>
      <selection pane="bottomLeft"/>
      <selection pane="bottomRight" sqref="A1:Q1"/>
    </sheetView>
  </sheetViews>
  <sheetFormatPr baseColWidth="10" defaultColWidth="9.140625" defaultRowHeight="15" x14ac:dyDescent="0.25"/>
  <cols>
    <col min="1" max="1" width="4.42578125" customWidth="1"/>
    <col min="2" max="2" width="28" customWidth="1"/>
    <col min="3" max="12" width="7.42578125" customWidth="1"/>
    <col min="13" max="14" width="9" customWidth="1"/>
    <col min="15" max="15" width="8.42578125" customWidth="1"/>
    <col min="16" max="16" width="9" customWidth="1"/>
    <col min="17" max="17" width="9.42578125" customWidth="1"/>
  </cols>
  <sheetData>
    <row r="1" spans="1:17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18.95" customHeight="1" x14ac:dyDescent="0.25">
      <c r="A2" s="42" t="str">
        <f>IF(البيانات!$C$8="","المؤسسة: ................","المؤسسة: "&amp;البيانات!$C$8)</f>
        <v>المؤسسة: ................</v>
      </c>
      <c r="B2" s="33"/>
      <c r="C2" s="33"/>
      <c r="D2" s="33"/>
      <c r="E2" s="33"/>
      <c r="F2" s="42" t="str">
        <f>IF(البيانات!$C$9="","الأستاذ(ة): ................","الأستاذ(ة): "&amp;البيانات!$C$9)</f>
        <v>الأستاذ(ة): ................</v>
      </c>
      <c r="G2" s="33"/>
      <c r="H2" s="33"/>
      <c r="I2" s="33"/>
      <c r="J2" s="33"/>
      <c r="K2" s="42" t="str">
        <f>IF(البيانات!$C$10="","المستوى: ................","المستوى: "&amp;البيانات!$C$10)</f>
        <v>المستوى: ................</v>
      </c>
      <c r="L2" s="33"/>
      <c r="M2" s="33"/>
      <c r="N2" s="33"/>
      <c r="O2" s="33"/>
      <c r="P2" s="33"/>
      <c r="Q2" s="33"/>
    </row>
    <row r="3" spans="1:17" ht="18.95" customHeight="1" x14ac:dyDescent="0.25">
      <c r="A3" s="42" t="str">
        <f>IF(البيانات!$C$11="","القسم / الفوج: ................","القسم / الفوج: "&amp;البيانات!$C$11)</f>
        <v>القسم / الفوج: ................</v>
      </c>
      <c r="B3" s="33"/>
      <c r="C3" s="33"/>
      <c r="D3" s="33"/>
      <c r="E3" s="33"/>
      <c r="F3" s="42" t="str">
        <f>IF(البيانات!$C$6="","المديرية الإقليمية: ................","المديرية الإقليمية: "&amp;البيانات!$C$6)</f>
        <v>المديرية الإقليمية: ................</v>
      </c>
      <c r="G3" s="33"/>
      <c r="H3" s="33"/>
      <c r="I3" s="33"/>
      <c r="J3" s="33"/>
      <c r="K3" s="42" t="str">
        <f>IF(البيانات!$C$12="","الموسم الدراسي: ................","الموسم الدراسي: "&amp;البيانات!$C$12)</f>
        <v>الموسم الدراسي: 2026 - 2027</v>
      </c>
      <c r="L3" s="33"/>
      <c r="M3" s="33"/>
      <c r="N3" s="33"/>
      <c r="O3" s="33"/>
      <c r="P3" s="33"/>
      <c r="Q3" s="33"/>
    </row>
    <row r="5" spans="1:17" ht="30" customHeight="1" x14ac:dyDescent="0.25">
      <c r="A5" s="49" t="s">
        <v>108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x14ac:dyDescent="0.25">
      <c r="A6" s="39" t="s">
        <v>109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8" spans="1:17" ht="30" customHeight="1" x14ac:dyDescent="0.25">
      <c r="A8" s="22" t="s">
        <v>99</v>
      </c>
      <c r="B8" s="23" t="s">
        <v>66</v>
      </c>
      <c r="C8" s="22" t="s">
        <v>110</v>
      </c>
      <c r="D8" s="22" t="s">
        <v>111</v>
      </c>
      <c r="E8" s="22" t="s">
        <v>112</v>
      </c>
      <c r="F8" s="22" t="s">
        <v>113</v>
      </c>
      <c r="G8" s="22" t="s">
        <v>114</v>
      </c>
      <c r="H8" s="22" t="s">
        <v>115</v>
      </c>
      <c r="I8" s="22" t="s">
        <v>116</v>
      </c>
      <c r="J8" s="22" t="s">
        <v>117</v>
      </c>
      <c r="K8" s="22" t="s">
        <v>118</v>
      </c>
      <c r="L8" s="22" t="s">
        <v>119</v>
      </c>
      <c r="M8" s="24" t="s">
        <v>120</v>
      </c>
      <c r="N8" s="24" t="s">
        <v>121</v>
      </c>
      <c r="O8" s="24" t="s">
        <v>102</v>
      </c>
      <c r="P8" s="24" t="s">
        <v>122</v>
      </c>
      <c r="Q8" s="24" t="s">
        <v>104</v>
      </c>
    </row>
    <row r="9" spans="1:17" ht="17.100000000000001" customHeight="1" x14ac:dyDescent="0.25">
      <c r="A9" s="25">
        <v>1</v>
      </c>
      <c r="B9" s="26" t="str">
        <f>IF('لائحة التلاميذ'!B4="","",'لائحة التلاميذ'!B4)</f>
        <v/>
      </c>
      <c r="C9" s="31" t="str">
        <f>IF($B9="","",شتنبر!AI12)</f>
        <v/>
      </c>
      <c r="D9" s="31" t="str">
        <f>IF($B9="","",أكتوبر!AI12)</f>
        <v/>
      </c>
      <c r="E9" s="31" t="str">
        <f>IF($B9="","",نونبر!AI12)</f>
        <v/>
      </c>
      <c r="F9" s="31" t="str">
        <f>IF($B9="","",دجنبر!AI12)</f>
        <v/>
      </c>
      <c r="G9" s="31" t="str">
        <f>IF($B9="","",يناير!AI12)</f>
        <v/>
      </c>
      <c r="H9" s="31" t="str">
        <f>IF($B9="","",فبراير!AI12)</f>
        <v/>
      </c>
      <c r="I9" s="31" t="str">
        <f>IF($B9="","",مارس!AI12)</f>
        <v/>
      </c>
      <c r="J9" s="31" t="str">
        <f>IF($B9="","",أبريل!AI12)</f>
        <v/>
      </c>
      <c r="K9" s="31" t="str">
        <f>IF($B9="","",ماي!AI12)</f>
        <v/>
      </c>
      <c r="L9" s="31" t="str">
        <f>IF($B9="","",يونيو!AI12)</f>
        <v/>
      </c>
      <c r="M9" s="25" t="str">
        <f>IF($B9="","",شتنبر!AH12+أكتوبر!AH12+نونبر!AH12+دجنبر!AH12+يناير!AH12+فبراير!AH12+مارس!AH12+أبريل!AH12+ماي!AH12+يونيو!AH12)</f>
        <v/>
      </c>
      <c r="N9" s="25" t="str">
        <f t="shared" ref="N9:N48" si="0">IF($B9="","",SUM(C9:L9))</f>
        <v/>
      </c>
      <c r="O9" s="28" t="str">
        <f>IF($B9="","",شتنبر!AJ12+أكتوبر!AJ12+نونبر!AJ12+دجنبر!AJ12+يناير!AJ12+فبراير!AJ12+مارس!AJ12+أبريل!AJ12+ماي!AJ12+يونيو!AJ12)</f>
        <v/>
      </c>
      <c r="P9" s="25" t="str">
        <f t="shared" ref="P9:P48" si="1">IF($B9="","",MAX(0,M9-N9))</f>
        <v/>
      </c>
      <c r="Q9" s="29" t="str">
        <f t="shared" ref="Q9:Q48" si="2">IF($B9="","",IF(M9=0,"",P9/M9))</f>
        <v/>
      </c>
    </row>
    <row r="10" spans="1:17" ht="17.100000000000001" customHeight="1" x14ac:dyDescent="0.25">
      <c r="A10" s="25">
        <v>2</v>
      </c>
      <c r="B10" s="26" t="str">
        <f>IF('لائحة التلاميذ'!B5="","",'لائحة التلاميذ'!B5)</f>
        <v/>
      </c>
      <c r="C10" s="31" t="str">
        <f>IF($B10="","",شتنبر!AI13)</f>
        <v/>
      </c>
      <c r="D10" s="31" t="str">
        <f>IF($B10="","",أكتوبر!AI13)</f>
        <v/>
      </c>
      <c r="E10" s="31" t="str">
        <f>IF($B10="","",نونبر!AI13)</f>
        <v/>
      </c>
      <c r="F10" s="31" t="str">
        <f>IF($B10="","",دجنبر!AI13)</f>
        <v/>
      </c>
      <c r="G10" s="31" t="str">
        <f>IF($B10="","",يناير!AI13)</f>
        <v/>
      </c>
      <c r="H10" s="31" t="str">
        <f>IF($B10="","",فبراير!AI13)</f>
        <v/>
      </c>
      <c r="I10" s="31" t="str">
        <f>IF($B10="","",مارس!AI13)</f>
        <v/>
      </c>
      <c r="J10" s="31" t="str">
        <f>IF($B10="","",أبريل!AI13)</f>
        <v/>
      </c>
      <c r="K10" s="31" t="str">
        <f>IF($B10="","",ماي!AI13)</f>
        <v/>
      </c>
      <c r="L10" s="31" t="str">
        <f>IF($B10="","",يونيو!AI13)</f>
        <v/>
      </c>
      <c r="M10" s="25" t="str">
        <f>IF($B10="","",شتنبر!AH13+أكتوبر!AH13+نونبر!AH13+دجنبر!AH13+يناير!AH13+فبراير!AH13+مارس!AH13+أبريل!AH13+ماي!AH13+يونيو!AH13)</f>
        <v/>
      </c>
      <c r="N10" s="25" t="str">
        <f t="shared" si="0"/>
        <v/>
      </c>
      <c r="O10" s="28" t="str">
        <f>IF($B10="","",شتنبر!AJ13+أكتوبر!AJ13+نونبر!AJ13+دجنبر!AJ13+يناير!AJ13+فبراير!AJ13+مارس!AJ13+أبريل!AJ13+ماي!AJ13+يونيو!AJ13)</f>
        <v/>
      </c>
      <c r="P10" s="25" t="str">
        <f t="shared" si="1"/>
        <v/>
      </c>
      <c r="Q10" s="29" t="str">
        <f t="shared" si="2"/>
        <v/>
      </c>
    </row>
    <row r="11" spans="1:17" ht="17.100000000000001" customHeight="1" x14ac:dyDescent="0.25">
      <c r="A11" s="25">
        <v>3</v>
      </c>
      <c r="B11" s="26" t="str">
        <f>IF('لائحة التلاميذ'!B6="","",'لائحة التلاميذ'!B6)</f>
        <v/>
      </c>
      <c r="C11" s="31" t="str">
        <f>IF($B11="","",شتنبر!AI14)</f>
        <v/>
      </c>
      <c r="D11" s="31" t="str">
        <f>IF($B11="","",أكتوبر!AI14)</f>
        <v/>
      </c>
      <c r="E11" s="31" t="str">
        <f>IF($B11="","",نونبر!AI14)</f>
        <v/>
      </c>
      <c r="F11" s="31" t="str">
        <f>IF($B11="","",دجنبر!AI14)</f>
        <v/>
      </c>
      <c r="G11" s="31" t="str">
        <f>IF($B11="","",يناير!AI14)</f>
        <v/>
      </c>
      <c r="H11" s="31" t="str">
        <f>IF($B11="","",فبراير!AI14)</f>
        <v/>
      </c>
      <c r="I11" s="31" t="str">
        <f>IF($B11="","",مارس!AI14)</f>
        <v/>
      </c>
      <c r="J11" s="31" t="str">
        <f>IF($B11="","",أبريل!AI14)</f>
        <v/>
      </c>
      <c r="K11" s="31" t="str">
        <f>IF($B11="","",ماي!AI14)</f>
        <v/>
      </c>
      <c r="L11" s="31" t="str">
        <f>IF($B11="","",يونيو!AI14)</f>
        <v/>
      </c>
      <c r="M11" s="25" t="str">
        <f>IF($B11="","",شتنبر!AH14+أكتوبر!AH14+نونبر!AH14+دجنبر!AH14+يناير!AH14+فبراير!AH14+مارس!AH14+أبريل!AH14+ماي!AH14+يونيو!AH14)</f>
        <v/>
      </c>
      <c r="N11" s="25" t="str">
        <f t="shared" si="0"/>
        <v/>
      </c>
      <c r="O11" s="28" t="str">
        <f>IF($B11="","",شتنبر!AJ14+أكتوبر!AJ14+نونبر!AJ14+دجنبر!AJ14+يناير!AJ14+فبراير!AJ14+مارس!AJ14+أبريل!AJ14+ماي!AJ14+يونيو!AJ14)</f>
        <v/>
      </c>
      <c r="P11" s="25" t="str">
        <f t="shared" si="1"/>
        <v/>
      </c>
      <c r="Q11" s="29" t="str">
        <f t="shared" si="2"/>
        <v/>
      </c>
    </row>
    <row r="12" spans="1:17" ht="17.100000000000001" customHeight="1" x14ac:dyDescent="0.25">
      <c r="A12" s="25">
        <v>4</v>
      </c>
      <c r="B12" s="26" t="str">
        <f>IF('لائحة التلاميذ'!B7="","",'لائحة التلاميذ'!B7)</f>
        <v/>
      </c>
      <c r="C12" s="31" t="str">
        <f>IF($B12="","",شتنبر!AI15)</f>
        <v/>
      </c>
      <c r="D12" s="31" t="str">
        <f>IF($B12="","",أكتوبر!AI15)</f>
        <v/>
      </c>
      <c r="E12" s="31" t="str">
        <f>IF($B12="","",نونبر!AI15)</f>
        <v/>
      </c>
      <c r="F12" s="31" t="str">
        <f>IF($B12="","",دجنبر!AI15)</f>
        <v/>
      </c>
      <c r="G12" s="31" t="str">
        <f>IF($B12="","",يناير!AI15)</f>
        <v/>
      </c>
      <c r="H12" s="31" t="str">
        <f>IF($B12="","",فبراير!AI15)</f>
        <v/>
      </c>
      <c r="I12" s="31" t="str">
        <f>IF($B12="","",مارس!AI15)</f>
        <v/>
      </c>
      <c r="J12" s="31" t="str">
        <f>IF($B12="","",أبريل!AI15)</f>
        <v/>
      </c>
      <c r="K12" s="31" t="str">
        <f>IF($B12="","",ماي!AI15)</f>
        <v/>
      </c>
      <c r="L12" s="31" t="str">
        <f>IF($B12="","",يونيو!AI15)</f>
        <v/>
      </c>
      <c r="M12" s="25" t="str">
        <f>IF($B12="","",شتنبر!AH15+أكتوبر!AH15+نونبر!AH15+دجنبر!AH15+يناير!AH15+فبراير!AH15+مارس!AH15+أبريل!AH15+ماي!AH15+يونيو!AH15)</f>
        <v/>
      </c>
      <c r="N12" s="25" t="str">
        <f t="shared" si="0"/>
        <v/>
      </c>
      <c r="O12" s="28" t="str">
        <f>IF($B12="","",شتنبر!AJ15+أكتوبر!AJ15+نونبر!AJ15+دجنبر!AJ15+يناير!AJ15+فبراير!AJ15+مارس!AJ15+أبريل!AJ15+ماي!AJ15+يونيو!AJ15)</f>
        <v/>
      </c>
      <c r="P12" s="25" t="str">
        <f t="shared" si="1"/>
        <v/>
      </c>
      <c r="Q12" s="29" t="str">
        <f t="shared" si="2"/>
        <v/>
      </c>
    </row>
    <row r="13" spans="1:17" ht="17.100000000000001" customHeight="1" x14ac:dyDescent="0.25">
      <c r="A13" s="25">
        <v>5</v>
      </c>
      <c r="B13" s="26" t="str">
        <f>IF('لائحة التلاميذ'!B8="","",'لائحة التلاميذ'!B8)</f>
        <v/>
      </c>
      <c r="C13" s="31" t="str">
        <f>IF($B13="","",شتنبر!AI16)</f>
        <v/>
      </c>
      <c r="D13" s="31" t="str">
        <f>IF($B13="","",أكتوبر!AI16)</f>
        <v/>
      </c>
      <c r="E13" s="31" t="str">
        <f>IF($B13="","",نونبر!AI16)</f>
        <v/>
      </c>
      <c r="F13" s="31" t="str">
        <f>IF($B13="","",دجنبر!AI16)</f>
        <v/>
      </c>
      <c r="G13" s="31" t="str">
        <f>IF($B13="","",يناير!AI16)</f>
        <v/>
      </c>
      <c r="H13" s="31" t="str">
        <f>IF($B13="","",فبراير!AI16)</f>
        <v/>
      </c>
      <c r="I13" s="31" t="str">
        <f>IF($B13="","",مارس!AI16)</f>
        <v/>
      </c>
      <c r="J13" s="31" t="str">
        <f>IF($B13="","",أبريل!AI16)</f>
        <v/>
      </c>
      <c r="K13" s="31" t="str">
        <f>IF($B13="","",ماي!AI16)</f>
        <v/>
      </c>
      <c r="L13" s="31" t="str">
        <f>IF($B13="","",يونيو!AI16)</f>
        <v/>
      </c>
      <c r="M13" s="25" t="str">
        <f>IF($B13="","",شتنبر!AH16+أكتوبر!AH16+نونبر!AH16+دجنبر!AH16+يناير!AH16+فبراير!AH16+مارس!AH16+أبريل!AH16+ماي!AH16+يونيو!AH16)</f>
        <v/>
      </c>
      <c r="N13" s="25" t="str">
        <f t="shared" si="0"/>
        <v/>
      </c>
      <c r="O13" s="28" t="str">
        <f>IF($B13="","",شتنبر!AJ16+أكتوبر!AJ16+نونبر!AJ16+دجنبر!AJ16+يناير!AJ16+فبراير!AJ16+مارس!AJ16+أبريل!AJ16+ماي!AJ16+يونيو!AJ16)</f>
        <v/>
      </c>
      <c r="P13" s="25" t="str">
        <f t="shared" si="1"/>
        <v/>
      </c>
      <c r="Q13" s="29" t="str">
        <f t="shared" si="2"/>
        <v/>
      </c>
    </row>
    <row r="14" spans="1:17" ht="17.100000000000001" customHeight="1" x14ac:dyDescent="0.25">
      <c r="A14" s="25">
        <v>6</v>
      </c>
      <c r="B14" s="26" t="str">
        <f>IF('لائحة التلاميذ'!B9="","",'لائحة التلاميذ'!B9)</f>
        <v/>
      </c>
      <c r="C14" s="31" t="str">
        <f>IF($B14="","",شتنبر!AI17)</f>
        <v/>
      </c>
      <c r="D14" s="31" t="str">
        <f>IF($B14="","",أكتوبر!AI17)</f>
        <v/>
      </c>
      <c r="E14" s="31" t="str">
        <f>IF($B14="","",نونبر!AI17)</f>
        <v/>
      </c>
      <c r="F14" s="31" t="str">
        <f>IF($B14="","",دجنبر!AI17)</f>
        <v/>
      </c>
      <c r="G14" s="31" t="str">
        <f>IF($B14="","",يناير!AI17)</f>
        <v/>
      </c>
      <c r="H14" s="31" t="str">
        <f>IF($B14="","",فبراير!AI17)</f>
        <v/>
      </c>
      <c r="I14" s="31" t="str">
        <f>IF($B14="","",مارس!AI17)</f>
        <v/>
      </c>
      <c r="J14" s="31" t="str">
        <f>IF($B14="","",أبريل!AI17)</f>
        <v/>
      </c>
      <c r="K14" s="31" t="str">
        <f>IF($B14="","",ماي!AI17)</f>
        <v/>
      </c>
      <c r="L14" s="31" t="str">
        <f>IF($B14="","",يونيو!AI17)</f>
        <v/>
      </c>
      <c r="M14" s="25" t="str">
        <f>IF($B14="","",شتنبر!AH17+أكتوبر!AH17+نونبر!AH17+دجنبر!AH17+يناير!AH17+فبراير!AH17+مارس!AH17+أبريل!AH17+ماي!AH17+يونيو!AH17)</f>
        <v/>
      </c>
      <c r="N14" s="25" t="str">
        <f t="shared" si="0"/>
        <v/>
      </c>
      <c r="O14" s="28" t="str">
        <f>IF($B14="","",شتنبر!AJ17+أكتوبر!AJ17+نونبر!AJ17+دجنبر!AJ17+يناير!AJ17+فبراير!AJ17+مارس!AJ17+أبريل!AJ17+ماي!AJ17+يونيو!AJ17)</f>
        <v/>
      </c>
      <c r="P14" s="25" t="str">
        <f t="shared" si="1"/>
        <v/>
      </c>
      <c r="Q14" s="29" t="str">
        <f t="shared" si="2"/>
        <v/>
      </c>
    </row>
    <row r="15" spans="1:17" ht="17.100000000000001" customHeight="1" x14ac:dyDescent="0.25">
      <c r="A15" s="25">
        <v>7</v>
      </c>
      <c r="B15" s="26" t="str">
        <f>IF('لائحة التلاميذ'!B10="","",'لائحة التلاميذ'!B10)</f>
        <v/>
      </c>
      <c r="C15" s="31" t="str">
        <f>IF($B15="","",شتنبر!AI18)</f>
        <v/>
      </c>
      <c r="D15" s="31" t="str">
        <f>IF($B15="","",أكتوبر!AI18)</f>
        <v/>
      </c>
      <c r="E15" s="31" t="str">
        <f>IF($B15="","",نونبر!AI18)</f>
        <v/>
      </c>
      <c r="F15" s="31" t="str">
        <f>IF($B15="","",دجنبر!AI18)</f>
        <v/>
      </c>
      <c r="G15" s="31" t="str">
        <f>IF($B15="","",يناير!AI18)</f>
        <v/>
      </c>
      <c r="H15" s="31" t="str">
        <f>IF($B15="","",فبراير!AI18)</f>
        <v/>
      </c>
      <c r="I15" s="31" t="str">
        <f>IF($B15="","",مارس!AI18)</f>
        <v/>
      </c>
      <c r="J15" s="31" t="str">
        <f>IF($B15="","",أبريل!AI18)</f>
        <v/>
      </c>
      <c r="K15" s="31" t="str">
        <f>IF($B15="","",ماي!AI18)</f>
        <v/>
      </c>
      <c r="L15" s="31" t="str">
        <f>IF($B15="","",يونيو!AI18)</f>
        <v/>
      </c>
      <c r="M15" s="25" t="str">
        <f>IF($B15="","",شتنبر!AH18+أكتوبر!AH18+نونبر!AH18+دجنبر!AH18+يناير!AH18+فبراير!AH18+مارس!AH18+أبريل!AH18+ماي!AH18+يونيو!AH18)</f>
        <v/>
      </c>
      <c r="N15" s="25" t="str">
        <f t="shared" si="0"/>
        <v/>
      </c>
      <c r="O15" s="28" t="str">
        <f>IF($B15="","",شتنبر!AJ18+أكتوبر!AJ18+نونبر!AJ18+دجنبر!AJ18+يناير!AJ18+فبراير!AJ18+مارس!AJ18+أبريل!AJ18+ماي!AJ18+يونيو!AJ18)</f>
        <v/>
      </c>
      <c r="P15" s="25" t="str">
        <f t="shared" si="1"/>
        <v/>
      </c>
      <c r="Q15" s="29" t="str">
        <f t="shared" si="2"/>
        <v/>
      </c>
    </row>
    <row r="16" spans="1:17" ht="17.100000000000001" customHeight="1" x14ac:dyDescent="0.25">
      <c r="A16" s="25">
        <v>8</v>
      </c>
      <c r="B16" s="26" t="str">
        <f>IF('لائحة التلاميذ'!B11="","",'لائحة التلاميذ'!B11)</f>
        <v/>
      </c>
      <c r="C16" s="31" t="str">
        <f>IF($B16="","",شتنبر!AI19)</f>
        <v/>
      </c>
      <c r="D16" s="31" t="str">
        <f>IF($B16="","",أكتوبر!AI19)</f>
        <v/>
      </c>
      <c r="E16" s="31" t="str">
        <f>IF($B16="","",نونبر!AI19)</f>
        <v/>
      </c>
      <c r="F16" s="31" t="str">
        <f>IF($B16="","",دجنبر!AI19)</f>
        <v/>
      </c>
      <c r="G16" s="31" t="str">
        <f>IF($B16="","",يناير!AI19)</f>
        <v/>
      </c>
      <c r="H16" s="31" t="str">
        <f>IF($B16="","",فبراير!AI19)</f>
        <v/>
      </c>
      <c r="I16" s="31" t="str">
        <f>IF($B16="","",مارس!AI19)</f>
        <v/>
      </c>
      <c r="J16" s="31" t="str">
        <f>IF($B16="","",أبريل!AI19)</f>
        <v/>
      </c>
      <c r="K16" s="31" t="str">
        <f>IF($B16="","",ماي!AI19)</f>
        <v/>
      </c>
      <c r="L16" s="31" t="str">
        <f>IF($B16="","",يونيو!AI19)</f>
        <v/>
      </c>
      <c r="M16" s="25" t="str">
        <f>IF($B16="","",شتنبر!AH19+أكتوبر!AH19+نونبر!AH19+دجنبر!AH19+يناير!AH19+فبراير!AH19+مارس!AH19+أبريل!AH19+ماي!AH19+يونيو!AH19)</f>
        <v/>
      </c>
      <c r="N16" s="25" t="str">
        <f t="shared" si="0"/>
        <v/>
      </c>
      <c r="O16" s="28" t="str">
        <f>IF($B16="","",شتنبر!AJ19+أكتوبر!AJ19+نونبر!AJ19+دجنبر!AJ19+يناير!AJ19+فبراير!AJ19+مارس!AJ19+أبريل!AJ19+ماي!AJ19+يونيو!AJ19)</f>
        <v/>
      </c>
      <c r="P16" s="25" t="str">
        <f t="shared" si="1"/>
        <v/>
      </c>
      <c r="Q16" s="29" t="str">
        <f t="shared" si="2"/>
        <v/>
      </c>
    </row>
    <row r="17" spans="1:17" ht="17.100000000000001" customHeight="1" x14ac:dyDescent="0.25">
      <c r="A17" s="25">
        <v>9</v>
      </c>
      <c r="B17" s="26" t="str">
        <f>IF('لائحة التلاميذ'!B12="","",'لائحة التلاميذ'!B12)</f>
        <v/>
      </c>
      <c r="C17" s="31" t="str">
        <f>IF($B17="","",شتنبر!AI20)</f>
        <v/>
      </c>
      <c r="D17" s="31" t="str">
        <f>IF($B17="","",أكتوبر!AI20)</f>
        <v/>
      </c>
      <c r="E17" s="31" t="str">
        <f>IF($B17="","",نونبر!AI20)</f>
        <v/>
      </c>
      <c r="F17" s="31" t="str">
        <f>IF($B17="","",دجنبر!AI20)</f>
        <v/>
      </c>
      <c r="G17" s="31" t="str">
        <f>IF($B17="","",يناير!AI20)</f>
        <v/>
      </c>
      <c r="H17" s="31" t="str">
        <f>IF($B17="","",فبراير!AI20)</f>
        <v/>
      </c>
      <c r="I17" s="31" t="str">
        <f>IF($B17="","",مارس!AI20)</f>
        <v/>
      </c>
      <c r="J17" s="31" t="str">
        <f>IF($B17="","",أبريل!AI20)</f>
        <v/>
      </c>
      <c r="K17" s="31" t="str">
        <f>IF($B17="","",ماي!AI20)</f>
        <v/>
      </c>
      <c r="L17" s="31" t="str">
        <f>IF($B17="","",يونيو!AI20)</f>
        <v/>
      </c>
      <c r="M17" s="25" t="str">
        <f>IF($B17="","",شتنبر!AH20+أكتوبر!AH20+نونبر!AH20+دجنبر!AH20+يناير!AH20+فبراير!AH20+مارس!AH20+أبريل!AH20+ماي!AH20+يونيو!AH20)</f>
        <v/>
      </c>
      <c r="N17" s="25" t="str">
        <f t="shared" si="0"/>
        <v/>
      </c>
      <c r="O17" s="28" t="str">
        <f>IF($B17="","",شتنبر!AJ20+أكتوبر!AJ20+نونبر!AJ20+دجنبر!AJ20+يناير!AJ20+فبراير!AJ20+مارس!AJ20+أبريل!AJ20+ماي!AJ20+يونيو!AJ20)</f>
        <v/>
      </c>
      <c r="P17" s="25" t="str">
        <f t="shared" si="1"/>
        <v/>
      </c>
      <c r="Q17" s="29" t="str">
        <f t="shared" si="2"/>
        <v/>
      </c>
    </row>
    <row r="18" spans="1:17" ht="17.100000000000001" customHeight="1" x14ac:dyDescent="0.25">
      <c r="A18" s="25">
        <v>10</v>
      </c>
      <c r="B18" s="26" t="str">
        <f>IF('لائحة التلاميذ'!B13="","",'لائحة التلاميذ'!B13)</f>
        <v/>
      </c>
      <c r="C18" s="31" t="str">
        <f>IF($B18="","",شتنبر!AI21)</f>
        <v/>
      </c>
      <c r="D18" s="31" t="str">
        <f>IF($B18="","",أكتوبر!AI21)</f>
        <v/>
      </c>
      <c r="E18" s="31" t="str">
        <f>IF($B18="","",نونبر!AI21)</f>
        <v/>
      </c>
      <c r="F18" s="31" t="str">
        <f>IF($B18="","",دجنبر!AI21)</f>
        <v/>
      </c>
      <c r="G18" s="31" t="str">
        <f>IF($B18="","",يناير!AI21)</f>
        <v/>
      </c>
      <c r="H18" s="31" t="str">
        <f>IF($B18="","",فبراير!AI21)</f>
        <v/>
      </c>
      <c r="I18" s="31" t="str">
        <f>IF($B18="","",مارس!AI21)</f>
        <v/>
      </c>
      <c r="J18" s="31" t="str">
        <f>IF($B18="","",أبريل!AI21)</f>
        <v/>
      </c>
      <c r="K18" s="31" t="str">
        <f>IF($B18="","",ماي!AI21)</f>
        <v/>
      </c>
      <c r="L18" s="31" t="str">
        <f>IF($B18="","",يونيو!AI21)</f>
        <v/>
      </c>
      <c r="M18" s="25" t="str">
        <f>IF($B18="","",شتنبر!AH21+أكتوبر!AH21+نونبر!AH21+دجنبر!AH21+يناير!AH21+فبراير!AH21+مارس!AH21+أبريل!AH21+ماي!AH21+يونيو!AH21)</f>
        <v/>
      </c>
      <c r="N18" s="25" t="str">
        <f t="shared" si="0"/>
        <v/>
      </c>
      <c r="O18" s="28" t="str">
        <f>IF($B18="","",شتنبر!AJ21+أكتوبر!AJ21+نونبر!AJ21+دجنبر!AJ21+يناير!AJ21+فبراير!AJ21+مارس!AJ21+أبريل!AJ21+ماي!AJ21+يونيو!AJ21)</f>
        <v/>
      </c>
      <c r="P18" s="25" t="str">
        <f t="shared" si="1"/>
        <v/>
      </c>
      <c r="Q18" s="29" t="str">
        <f t="shared" si="2"/>
        <v/>
      </c>
    </row>
    <row r="19" spans="1:17" ht="17.100000000000001" customHeight="1" x14ac:dyDescent="0.25">
      <c r="A19" s="25">
        <v>11</v>
      </c>
      <c r="B19" s="26" t="str">
        <f>IF('لائحة التلاميذ'!B14="","",'لائحة التلاميذ'!B14)</f>
        <v/>
      </c>
      <c r="C19" s="31" t="str">
        <f>IF($B19="","",شتنبر!AI22)</f>
        <v/>
      </c>
      <c r="D19" s="31" t="str">
        <f>IF($B19="","",أكتوبر!AI22)</f>
        <v/>
      </c>
      <c r="E19" s="31" t="str">
        <f>IF($B19="","",نونبر!AI22)</f>
        <v/>
      </c>
      <c r="F19" s="31" t="str">
        <f>IF($B19="","",دجنبر!AI22)</f>
        <v/>
      </c>
      <c r="G19" s="31" t="str">
        <f>IF($B19="","",يناير!AI22)</f>
        <v/>
      </c>
      <c r="H19" s="31" t="str">
        <f>IF($B19="","",فبراير!AI22)</f>
        <v/>
      </c>
      <c r="I19" s="31" t="str">
        <f>IF($B19="","",مارس!AI22)</f>
        <v/>
      </c>
      <c r="J19" s="31" t="str">
        <f>IF($B19="","",أبريل!AI22)</f>
        <v/>
      </c>
      <c r="K19" s="31" t="str">
        <f>IF($B19="","",ماي!AI22)</f>
        <v/>
      </c>
      <c r="L19" s="31" t="str">
        <f>IF($B19="","",يونيو!AI22)</f>
        <v/>
      </c>
      <c r="M19" s="25" t="str">
        <f>IF($B19="","",شتنبر!AH22+أكتوبر!AH22+نونبر!AH22+دجنبر!AH22+يناير!AH22+فبراير!AH22+مارس!AH22+أبريل!AH22+ماي!AH22+يونيو!AH22)</f>
        <v/>
      </c>
      <c r="N19" s="25" t="str">
        <f t="shared" si="0"/>
        <v/>
      </c>
      <c r="O19" s="28" t="str">
        <f>IF($B19="","",شتنبر!AJ22+أكتوبر!AJ22+نونبر!AJ22+دجنبر!AJ22+يناير!AJ22+فبراير!AJ22+مارس!AJ22+أبريل!AJ22+ماي!AJ22+يونيو!AJ22)</f>
        <v/>
      </c>
      <c r="P19" s="25" t="str">
        <f t="shared" si="1"/>
        <v/>
      </c>
      <c r="Q19" s="29" t="str">
        <f t="shared" si="2"/>
        <v/>
      </c>
    </row>
    <row r="20" spans="1:17" ht="17.100000000000001" customHeight="1" x14ac:dyDescent="0.25">
      <c r="A20" s="25">
        <v>12</v>
      </c>
      <c r="B20" s="26" t="str">
        <f>IF('لائحة التلاميذ'!B15="","",'لائحة التلاميذ'!B15)</f>
        <v/>
      </c>
      <c r="C20" s="31" t="str">
        <f>IF($B20="","",شتنبر!AI23)</f>
        <v/>
      </c>
      <c r="D20" s="31" t="str">
        <f>IF($B20="","",أكتوبر!AI23)</f>
        <v/>
      </c>
      <c r="E20" s="31" t="str">
        <f>IF($B20="","",نونبر!AI23)</f>
        <v/>
      </c>
      <c r="F20" s="31" t="str">
        <f>IF($B20="","",دجنبر!AI23)</f>
        <v/>
      </c>
      <c r="G20" s="31" t="str">
        <f>IF($B20="","",يناير!AI23)</f>
        <v/>
      </c>
      <c r="H20" s="31" t="str">
        <f>IF($B20="","",فبراير!AI23)</f>
        <v/>
      </c>
      <c r="I20" s="31" t="str">
        <f>IF($B20="","",مارس!AI23)</f>
        <v/>
      </c>
      <c r="J20" s="31" t="str">
        <f>IF($B20="","",أبريل!AI23)</f>
        <v/>
      </c>
      <c r="K20" s="31" t="str">
        <f>IF($B20="","",ماي!AI23)</f>
        <v/>
      </c>
      <c r="L20" s="31" t="str">
        <f>IF($B20="","",يونيو!AI23)</f>
        <v/>
      </c>
      <c r="M20" s="25" t="str">
        <f>IF($B20="","",شتنبر!AH23+أكتوبر!AH23+نونبر!AH23+دجنبر!AH23+يناير!AH23+فبراير!AH23+مارس!AH23+أبريل!AH23+ماي!AH23+يونيو!AH23)</f>
        <v/>
      </c>
      <c r="N20" s="25" t="str">
        <f t="shared" si="0"/>
        <v/>
      </c>
      <c r="O20" s="28" t="str">
        <f>IF($B20="","",شتنبر!AJ23+أكتوبر!AJ23+نونبر!AJ23+دجنبر!AJ23+يناير!AJ23+فبراير!AJ23+مارس!AJ23+أبريل!AJ23+ماي!AJ23+يونيو!AJ23)</f>
        <v/>
      </c>
      <c r="P20" s="25" t="str">
        <f t="shared" si="1"/>
        <v/>
      </c>
      <c r="Q20" s="29" t="str">
        <f t="shared" si="2"/>
        <v/>
      </c>
    </row>
    <row r="21" spans="1:17" ht="17.100000000000001" customHeight="1" x14ac:dyDescent="0.25">
      <c r="A21" s="25">
        <v>13</v>
      </c>
      <c r="B21" s="26" t="str">
        <f>IF('لائحة التلاميذ'!B16="","",'لائحة التلاميذ'!B16)</f>
        <v/>
      </c>
      <c r="C21" s="31" t="str">
        <f>IF($B21="","",شتنبر!AI24)</f>
        <v/>
      </c>
      <c r="D21" s="31" t="str">
        <f>IF($B21="","",أكتوبر!AI24)</f>
        <v/>
      </c>
      <c r="E21" s="31" t="str">
        <f>IF($B21="","",نونبر!AI24)</f>
        <v/>
      </c>
      <c r="F21" s="31" t="str">
        <f>IF($B21="","",دجنبر!AI24)</f>
        <v/>
      </c>
      <c r="G21" s="31" t="str">
        <f>IF($B21="","",يناير!AI24)</f>
        <v/>
      </c>
      <c r="H21" s="31" t="str">
        <f>IF($B21="","",فبراير!AI24)</f>
        <v/>
      </c>
      <c r="I21" s="31" t="str">
        <f>IF($B21="","",مارس!AI24)</f>
        <v/>
      </c>
      <c r="J21" s="31" t="str">
        <f>IF($B21="","",أبريل!AI24)</f>
        <v/>
      </c>
      <c r="K21" s="31" t="str">
        <f>IF($B21="","",ماي!AI24)</f>
        <v/>
      </c>
      <c r="L21" s="31" t="str">
        <f>IF($B21="","",يونيو!AI24)</f>
        <v/>
      </c>
      <c r="M21" s="25" t="str">
        <f>IF($B21="","",شتنبر!AH24+أكتوبر!AH24+نونبر!AH24+دجنبر!AH24+يناير!AH24+فبراير!AH24+مارس!AH24+أبريل!AH24+ماي!AH24+يونيو!AH24)</f>
        <v/>
      </c>
      <c r="N21" s="25" t="str">
        <f t="shared" si="0"/>
        <v/>
      </c>
      <c r="O21" s="28" t="str">
        <f>IF($B21="","",شتنبر!AJ24+أكتوبر!AJ24+نونبر!AJ24+دجنبر!AJ24+يناير!AJ24+فبراير!AJ24+مارس!AJ24+أبريل!AJ24+ماي!AJ24+يونيو!AJ24)</f>
        <v/>
      </c>
      <c r="P21" s="25" t="str">
        <f t="shared" si="1"/>
        <v/>
      </c>
      <c r="Q21" s="29" t="str">
        <f t="shared" si="2"/>
        <v/>
      </c>
    </row>
    <row r="22" spans="1:17" ht="17.100000000000001" customHeight="1" x14ac:dyDescent="0.25">
      <c r="A22" s="25">
        <v>14</v>
      </c>
      <c r="B22" s="26" t="str">
        <f>IF('لائحة التلاميذ'!B17="","",'لائحة التلاميذ'!B17)</f>
        <v/>
      </c>
      <c r="C22" s="31" t="str">
        <f>IF($B22="","",شتنبر!AI25)</f>
        <v/>
      </c>
      <c r="D22" s="31" t="str">
        <f>IF($B22="","",أكتوبر!AI25)</f>
        <v/>
      </c>
      <c r="E22" s="31" t="str">
        <f>IF($B22="","",نونبر!AI25)</f>
        <v/>
      </c>
      <c r="F22" s="31" t="str">
        <f>IF($B22="","",دجنبر!AI25)</f>
        <v/>
      </c>
      <c r="G22" s="31" t="str">
        <f>IF($B22="","",يناير!AI25)</f>
        <v/>
      </c>
      <c r="H22" s="31" t="str">
        <f>IF($B22="","",فبراير!AI25)</f>
        <v/>
      </c>
      <c r="I22" s="31" t="str">
        <f>IF($B22="","",مارس!AI25)</f>
        <v/>
      </c>
      <c r="J22" s="31" t="str">
        <f>IF($B22="","",أبريل!AI25)</f>
        <v/>
      </c>
      <c r="K22" s="31" t="str">
        <f>IF($B22="","",ماي!AI25)</f>
        <v/>
      </c>
      <c r="L22" s="31" t="str">
        <f>IF($B22="","",يونيو!AI25)</f>
        <v/>
      </c>
      <c r="M22" s="25" t="str">
        <f>IF($B22="","",شتنبر!AH25+أكتوبر!AH25+نونبر!AH25+دجنبر!AH25+يناير!AH25+فبراير!AH25+مارس!AH25+أبريل!AH25+ماي!AH25+يونيو!AH25)</f>
        <v/>
      </c>
      <c r="N22" s="25" t="str">
        <f t="shared" si="0"/>
        <v/>
      </c>
      <c r="O22" s="28" t="str">
        <f>IF($B22="","",شتنبر!AJ25+أكتوبر!AJ25+نونبر!AJ25+دجنبر!AJ25+يناير!AJ25+فبراير!AJ25+مارس!AJ25+أبريل!AJ25+ماي!AJ25+يونيو!AJ25)</f>
        <v/>
      </c>
      <c r="P22" s="25" t="str">
        <f t="shared" si="1"/>
        <v/>
      </c>
      <c r="Q22" s="29" t="str">
        <f t="shared" si="2"/>
        <v/>
      </c>
    </row>
    <row r="23" spans="1:17" ht="17.100000000000001" customHeight="1" x14ac:dyDescent="0.25">
      <c r="A23" s="25">
        <v>15</v>
      </c>
      <c r="B23" s="26" t="str">
        <f>IF('لائحة التلاميذ'!B18="","",'لائحة التلاميذ'!B18)</f>
        <v/>
      </c>
      <c r="C23" s="31" t="str">
        <f>IF($B23="","",شتنبر!AI26)</f>
        <v/>
      </c>
      <c r="D23" s="31" t="str">
        <f>IF($B23="","",أكتوبر!AI26)</f>
        <v/>
      </c>
      <c r="E23" s="31" t="str">
        <f>IF($B23="","",نونبر!AI26)</f>
        <v/>
      </c>
      <c r="F23" s="31" t="str">
        <f>IF($B23="","",دجنبر!AI26)</f>
        <v/>
      </c>
      <c r="G23" s="31" t="str">
        <f>IF($B23="","",يناير!AI26)</f>
        <v/>
      </c>
      <c r="H23" s="31" t="str">
        <f>IF($B23="","",فبراير!AI26)</f>
        <v/>
      </c>
      <c r="I23" s="31" t="str">
        <f>IF($B23="","",مارس!AI26)</f>
        <v/>
      </c>
      <c r="J23" s="31" t="str">
        <f>IF($B23="","",أبريل!AI26)</f>
        <v/>
      </c>
      <c r="K23" s="31" t="str">
        <f>IF($B23="","",ماي!AI26)</f>
        <v/>
      </c>
      <c r="L23" s="31" t="str">
        <f>IF($B23="","",يونيو!AI26)</f>
        <v/>
      </c>
      <c r="M23" s="25" t="str">
        <f>IF($B23="","",شتنبر!AH26+أكتوبر!AH26+نونبر!AH26+دجنبر!AH26+يناير!AH26+فبراير!AH26+مارس!AH26+أبريل!AH26+ماي!AH26+يونيو!AH26)</f>
        <v/>
      </c>
      <c r="N23" s="25" t="str">
        <f t="shared" si="0"/>
        <v/>
      </c>
      <c r="O23" s="28" t="str">
        <f>IF($B23="","",شتنبر!AJ26+أكتوبر!AJ26+نونبر!AJ26+دجنبر!AJ26+يناير!AJ26+فبراير!AJ26+مارس!AJ26+أبريل!AJ26+ماي!AJ26+يونيو!AJ26)</f>
        <v/>
      </c>
      <c r="P23" s="25" t="str">
        <f t="shared" si="1"/>
        <v/>
      </c>
      <c r="Q23" s="29" t="str">
        <f t="shared" si="2"/>
        <v/>
      </c>
    </row>
    <row r="24" spans="1:17" ht="17.100000000000001" customHeight="1" x14ac:dyDescent="0.25">
      <c r="A24" s="25">
        <v>16</v>
      </c>
      <c r="B24" s="26" t="str">
        <f>IF('لائحة التلاميذ'!B19="","",'لائحة التلاميذ'!B19)</f>
        <v/>
      </c>
      <c r="C24" s="31" t="str">
        <f>IF($B24="","",شتنبر!AI27)</f>
        <v/>
      </c>
      <c r="D24" s="31" t="str">
        <f>IF($B24="","",أكتوبر!AI27)</f>
        <v/>
      </c>
      <c r="E24" s="31" t="str">
        <f>IF($B24="","",نونبر!AI27)</f>
        <v/>
      </c>
      <c r="F24" s="31" t="str">
        <f>IF($B24="","",دجنبر!AI27)</f>
        <v/>
      </c>
      <c r="G24" s="31" t="str">
        <f>IF($B24="","",يناير!AI27)</f>
        <v/>
      </c>
      <c r="H24" s="31" t="str">
        <f>IF($B24="","",فبراير!AI27)</f>
        <v/>
      </c>
      <c r="I24" s="31" t="str">
        <f>IF($B24="","",مارس!AI27)</f>
        <v/>
      </c>
      <c r="J24" s="31" t="str">
        <f>IF($B24="","",أبريل!AI27)</f>
        <v/>
      </c>
      <c r="K24" s="31" t="str">
        <f>IF($B24="","",ماي!AI27)</f>
        <v/>
      </c>
      <c r="L24" s="31" t="str">
        <f>IF($B24="","",يونيو!AI27)</f>
        <v/>
      </c>
      <c r="M24" s="25" t="str">
        <f>IF($B24="","",شتنبر!AH27+أكتوبر!AH27+نونبر!AH27+دجنبر!AH27+يناير!AH27+فبراير!AH27+مارس!AH27+أبريل!AH27+ماي!AH27+يونيو!AH27)</f>
        <v/>
      </c>
      <c r="N24" s="25" t="str">
        <f t="shared" si="0"/>
        <v/>
      </c>
      <c r="O24" s="28" t="str">
        <f>IF($B24="","",شتنبر!AJ27+أكتوبر!AJ27+نونبر!AJ27+دجنبر!AJ27+يناير!AJ27+فبراير!AJ27+مارس!AJ27+أبريل!AJ27+ماي!AJ27+يونيو!AJ27)</f>
        <v/>
      </c>
      <c r="P24" s="25" t="str">
        <f t="shared" si="1"/>
        <v/>
      </c>
      <c r="Q24" s="29" t="str">
        <f t="shared" si="2"/>
        <v/>
      </c>
    </row>
    <row r="25" spans="1:17" ht="17.100000000000001" customHeight="1" x14ac:dyDescent="0.25">
      <c r="A25" s="25">
        <v>17</v>
      </c>
      <c r="B25" s="26" t="str">
        <f>IF('لائحة التلاميذ'!B20="","",'لائحة التلاميذ'!B20)</f>
        <v/>
      </c>
      <c r="C25" s="31" t="str">
        <f>IF($B25="","",شتنبر!AI28)</f>
        <v/>
      </c>
      <c r="D25" s="31" t="str">
        <f>IF($B25="","",أكتوبر!AI28)</f>
        <v/>
      </c>
      <c r="E25" s="31" t="str">
        <f>IF($B25="","",نونبر!AI28)</f>
        <v/>
      </c>
      <c r="F25" s="31" t="str">
        <f>IF($B25="","",دجنبر!AI28)</f>
        <v/>
      </c>
      <c r="G25" s="31" t="str">
        <f>IF($B25="","",يناير!AI28)</f>
        <v/>
      </c>
      <c r="H25" s="31" t="str">
        <f>IF($B25="","",فبراير!AI28)</f>
        <v/>
      </c>
      <c r="I25" s="31" t="str">
        <f>IF($B25="","",مارس!AI28)</f>
        <v/>
      </c>
      <c r="J25" s="31" t="str">
        <f>IF($B25="","",أبريل!AI28)</f>
        <v/>
      </c>
      <c r="K25" s="31" t="str">
        <f>IF($B25="","",ماي!AI28)</f>
        <v/>
      </c>
      <c r="L25" s="31" t="str">
        <f>IF($B25="","",يونيو!AI28)</f>
        <v/>
      </c>
      <c r="M25" s="25" t="str">
        <f>IF($B25="","",شتنبر!AH28+أكتوبر!AH28+نونبر!AH28+دجنبر!AH28+يناير!AH28+فبراير!AH28+مارس!AH28+أبريل!AH28+ماي!AH28+يونيو!AH28)</f>
        <v/>
      </c>
      <c r="N25" s="25" t="str">
        <f t="shared" si="0"/>
        <v/>
      </c>
      <c r="O25" s="28" t="str">
        <f>IF($B25="","",شتنبر!AJ28+أكتوبر!AJ28+نونبر!AJ28+دجنبر!AJ28+يناير!AJ28+فبراير!AJ28+مارس!AJ28+أبريل!AJ28+ماي!AJ28+يونيو!AJ28)</f>
        <v/>
      </c>
      <c r="P25" s="25" t="str">
        <f t="shared" si="1"/>
        <v/>
      </c>
      <c r="Q25" s="29" t="str">
        <f t="shared" si="2"/>
        <v/>
      </c>
    </row>
    <row r="26" spans="1:17" ht="17.100000000000001" customHeight="1" x14ac:dyDescent="0.25">
      <c r="A26" s="25">
        <v>18</v>
      </c>
      <c r="B26" s="26" t="str">
        <f>IF('لائحة التلاميذ'!B21="","",'لائحة التلاميذ'!B21)</f>
        <v/>
      </c>
      <c r="C26" s="31" t="str">
        <f>IF($B26="","",شتنبر!AI29)</f>
        <v/>
      </c>
      <c r="D26" s="31" t="str">
        <f>IF($B26="","",أكتوبر!AI29)</f>
        <v/>
      </c>
      <c r="E26" s="31" t="str">
        <f>IF($B26="","",نونبر!AI29)</f>
        <v/>
      </c>
      <c r="F26" s="31" t="str">
        <f>IF($B26="","",دجنبر!AI29)</f>
        <v/>
      </c>
      <c r="G26" s="31" t="str">
        <f>IF($B26="","",يناير!AI29)</f>
        <v/>
      </c>
      <c r="H26" s="31" t="str">
        <f>IF($B26="","",فبراير!AI29)</f>
        <v/>
      </c>
      <c r="I26" s="31" t="str">
        <f>IF($B26="","",مارس!AI29)</f>
        <v/>
      </c>
      <c r="J26" s="31" t="str">
        <f>IF($B26="","",أبريل!AI29)</f>
        <v/>
      </c>
      <c r="K26" s="31" t="str">
        <f>IF($B26="","",ماي!AI29)</f>
        <v/>
      </c>
      <c r="L26" s="31" t="str">
        <f>IF($B26="","",يونيو!AI29)</f>
        <v/>
      </c>
      <c r="M26" s="25" t="str">
        <f>IF($B26="","",شتنبر!AH29+أكتوبر!AH29+نونبر!AH29+دجنبر!AH29+يناير!AH29+فبراير!AH29+مارس!AH29+أبريل!AH29+ماي!AH29+يونيو!AH29)</f>
        <v/>
      </c>
      <c r="N26" s="25" t="str">
        <f t="shared" si="0"/>
        <v/>
      </c>
      <c r="O26" s="28" t="str">
        <f>IF($B26="","",شتنبر!AJ29+أكتوبر!AJ29+نونبر!AJ29+دجنبر!AJ29+يناير!AJ29+فبراير!AJ29+مارس!AJ29+أبريل!AJ29+ماي!AJ29+يونيو!AJ29)</f>
        <v/>
      </c>
      <c r="P26" s="25" t="str">
        <f t="shared" si="1"/>
        <v/>
      </c>
      <c r="Q26" s="29" t="str">
        <f t="shared" si="2"/>
        <v/>
      </c>
    </row>
    <row r="27" spans="1:17" ht="17.100000000000001" customHeight="1" x14ac:dyDescent="0.25">
      <c r="A27" s="25">
        <v>19</v>
      </c>
      <c r="B27" s="26" t="str">
        <f>IF('لائحة التلاميذ'!B22="","",'لائحة التلاميذ'!B22)</f>
        <v/>
      </c>
      <c r="C27" s="31" t="str">
        <f>IF($B27="","",شتنبر!AI30)</f>
        <v/>
      </c>
      <c r="D27" s="31" t="str">
        <f>IF($B27="","",أكتوبر!AI30)</f>
        <v/>
      </c>
      <c r="E27" s="31" t="str">
        <f>IF($B27="","",نونبر!AI30)</f>
        <v/>
      </c>
      <c r="F27" s="31" t="str">
        <f>IF($B27="","",دجنبر!AI30)</f>
        <v/>
      </c>
      <c r="G27" s="31" t="str">
        <f>IF($B27="","",يناير!AI30)</f>
        <v/>
      </c>
      <c r="H27" s="31" t="str">
        <f>IF($B27="","",فبراير!AI30)</f>
        <v/>
      </c>
      <c r="I27" s="31" t="str">
        <f>IF($B27="","",مارس!AI30)</f>
        <v/>
      </c>
      <c r="J27" s="31" t="str">
        <f>IF($B27="","",أبريل!AI30)</f>
        <v/>
      </c>
      <c r="K27" s="31" t="str">
        <f>IF($B27="","",ماي!AI30)</f>
        <v/>
      </c>
      <c r="L27" s="31" t="str">
        <f>IF($B27="","",يونيو!AI30)</f>
        <v/>
      </c>
      <c r="M27" s="25" t="str">
        <f>IF($B27="","",شتنبر!AH30+أكتوبر!AH30+نونبر!AH30+دجنبر!AH30+يناير!AH30+فبراير!AH30+مارس!AH30+أبريل!AH30+ماي!AH30+يونيو!AH30)</f>
        <v/>
      </c>
      <c r="N27" s="25" t="str">
        <f t="shared" si="0"/>
        <v/>
      </c>
      <c r="O27" s="28" t="str">
        <f>IF($B27="","",شتنبر!AJ30+أكتوبر!AJ30+نونبر!AJ30+دجنبر!AJ30+يناير!AJ30+فبراير!AJ30+مارس!AJ30+أبريل!AJ30+ماي!AJ30+يونيو!AJ30)</f>
        <v/>
      </c>
      <c r="P27" s="25" t="str">
        <f t="shared" si="1"/>
        <v/>
      </c>
      <c r="Q27" s="29" t="str">
        <f t="shared" si="2"/>
        <v/>
      </c>
    </row>
    <row r="28" spans="1:17" ht="17.100000000000001" customHeight="1" x14ac:dyDescent="0.25">
      <c r="A28" s="25">
        <v>20</v>
      </c>
      <c r="B28" s="26" t="str">
        <f>IF('لائحة التلاميذ'!B23="","",'لائحة التلاميذ'!B23)</f>
        <v/>
      </c>
      <c r="C28" s="31" t="str">
        <f>IF($B28="","",شتنبر!AI31)</f>
        <v/>
      </c>
      <c r="D28" s="31" t="str">
        <f>IF($B28="","",أكتوبر!AI31)</f>
        <v/>
      </c>
      <c r="E28" s="31" t="str">
        <f>IF($B28="","",نونبر!AI31)</f>
        <v/>
      </c>
      <c r="F28" s="31" t="str">
        <f>IF($B28="","",دجنبر!AI31)</f>
        <v/>
      </c>
      <c r="G28" s="31" t="str">
        <f>IF($B28="","",يناير!AI31)</f>
        <v/>
      </c>
      <c r="H28" s="31" t="str">
        <f>IF($B28="","",فبراير!AI31)</f>
        <v/>
      </c>
      <c r="I28" s="31" t="str">
        <f>IF($B28="","",مارس!AI31)</f>
        <v/>
      </c>
      <c r="J28" s="31" t="str">
        <f>IF($B28="","",أبريل!AI31)</f>
        <v/>
      </c>
      <c r="K28" s="31" t="str">
        <f>IF($B28="","",ماي!AI31)</f>
        <v/>
      </c>
      <c r="L28" s="31" t="str">
        <f>IF($B28="","",يونيو!AI31)</f>
        <v/>
      </c>
      <c r="M28" s="25" t="str">
        <f>IF($B28="","",شتنبر!AH31+أكتوبر!AH31+نونبر!AH31+دجنبر!AH31+يناير!AH31+فبراير!AH31+مارس!AH31+أبريل!AH31+ماي!AH31+يونيو!AH31)</f>
        <v/>
      </c>
      <c r="N28" s="25" t="str">
        <f t="shared" si="0"/>
        <v/>
      </c>
      <c r="O28" s="28" t="str">
        <f>IF($B28="","",شتنبر!AJ31+أكتوبر!AJ31+نونبر!AJ31+دجنبر!AJ31+يناير!AJ31+فبراير!AJ31+مارس!AJ31+أبريل!AJ31+ماي!AJ31+يونيو!AJ31)</f>
        <v/>
      </c>
      <c r="P28" s="25" t="str">
        <f t="shared" si="1"/>
        <v/>
      </c>
      <c r="Q28" s="29" t="str">
        <f t="shared" si="2"/>
        <v/>
      </c>
    </row>
    <row r="29" spans="1:17" ht="17.100000000000001" customHeight="1" x14ac:dyDescent="0.25">
      <c r="A29" s="25">
        <v>21</v>
      </c>
      <c r="B29" s="26" t="str">
        <f>IF('لائحة التلاميذ'!B24="","",'لائحة التلاميذ'!B24)</f>
        <v/>
      </c>
      <c r="C29" s="31" t="str">
        <f>IF($B29="","",شتنبر!AI32)</f>
        <v/>
      </c>
      <c r="D29" s="31" t="str">
        <f>IF($B29="","",أكتوبر!AI32)</f>
        <v/>
      </c>
      <c r="E29" s="31" t="str">
        <f>IF($B29="","",نونبر!AI32)</f>
        <v/>
      </c>
      <c r="F29" s="31" t="str">
        <f>IF($B29="","",دجنبر!AI32)</f>
        <v/>
      </c>
      <c r="G29" s="31" t="str">
        <f>IF($B29="","",يناير!AI32)</f>
        <v/>
      </c>
      <c r="H29" s="31" t="str">
        <f>IF($B29="","",فبراير!AI32)</f>
        <v/>
      </c>
      <c r="I29" s="31" t="str">
        <f>IF($B29="","",مارس!AI32)</f>
        <v/>
      </c>
      <c r="J29" s="31" t="str">
        <f>IF($B29="","",أبريل!AI32)</f>
        <v/>
      </c>
      <c r="K29" s="31" t="str">
        <f>IF($B29="","",ماي!AI32)</f>
        <v/>
      </c>
      <c r="L29" s="31" t="str">
        <f>IF($B29="","",يونيو!AI32)</f>
        <v/>
      </c>
      <c r="M29" s="25" t="str">
        <f>IF($B29="","",شتنبر!AH32+أكتوبر!AH32+نونبر!AH32+دجنبر!AH32+يناير!AH32+فبراير!AH32+مارس!AH32+أبريل!AH32+ماي!AH32+يونيو!AH32)</f>
        <v/>
      </c>
      <c r="N29" s="25" t="str">
        <f t="shared" si="0"/>
        <v/>
      </c>
      <c r="O29" s="28" t="str">
        <f>IF($B29="","",شتنبر!AJ32+أكتوبر!AJ32+نونبر!AJ32+دجنبر!AJ32+يناير!AJ32+فبراير!AJ32+مارس!AJ32+أبريل!AJ32+ماي!AJ32+يونيو!AJ32)</f>
        <v/>
      </c>
      <c r="P29" s="25" t="str">
        <f t="shared" si="1"/>
        <v/>
      </c>
      <c r="Q29" s="29" t="str">
        <f t="shared" si="2"/>
        <v/>
      </c>
    </row>
    <row r="30" spans="1:17" ht="17.100000000000001" customHeight="1" x14ac:dyDescent="0.25">
      <c r="A30" s="25">
        <v>22</v>
      </c>
      <c r="B30" s="26" t="str">
        <f>IF('لائحة التلاميذ'!B25="","",'لائحة التلاميذ'!B25)</f>
        <v/>
      </c>
      <c r="C30" s="31" t="str">
        <f>IF($B30="","",شتنبر!AI33)</f>
        <v/>
      </c>
      <c r="D30" s="31" t="str">
        <f>IF($B30="","",أكتوبر!AI33)</f>
        <v/>
      </c>
      <c r="E30" s="31" t="str">
        <f>IF($B30="","",نونبر!AI33)</f>
        <v/>
      </c>
      <c r="F30" s="31" t="str">
        <f>IF($B30="","",دجنبر!AI33)</f>
        <v/>
      </c>
      <c r="G30" s="31" t="str">
        <f>IF($B30="","",يناير!AI33)</f>
        <v/>
      </c>
      <c r="H30" s="31" t="str">
        <f>IF($B30="","",فبراير!AI33)</f>
        <v/>
      </c>
      <c r="I30" s="31" t="str">
        <f>IF($B30="","",مارس!AI33)</f>
        <v/>
      </c>
      <c r="J30" s="31" t="str">
        <f>IF($B30="","",أبريل!AI33)</f>
        <v/>
      </c>
      <c r="K30" s="31" t="str">
        <f>IF($B30="","",ماي!AI33)</f>
        <v/>
      </c>
      <c r="L30" s="31" t="str">
        <f>IF($B30="","",يونيو!AI33)</f>
        <v/>
      </c>
      <c r="M30" s="25" t="str">
        <f>IF($B30="","",شتنبر!AH33+أكتوبر!AH33+نونبر!AH33+دجنبر!AH33+يناير!AH33+فبراير!AH33+مارس!AH33+أبريل!AH33+ماي!AH33+يونيو!AH33)</f>
        <v/>
      </c>
      <c r="N30" s="25" t="str">
        <f t="shared" si="0"/>
        <v/>
      </c>
      <c r="O30" s="28" t="str">
        <f>IF($B30="","",شتنبر!AJ33+أكتوبر!AJ33+نونبر!AJ33+دجنبر!AJ33+يناير!AJ33+فبراير!AJ33+مارس!AJ33+أبريل!AJ33+ماي!AJ33+يونيو!AJ33)</f>
        <v/>
      </c>
      <c r="P30" s="25" t="str">
        <f t="shared" si="1"/>
        <v/>
      </c>
      <c r="Q30" s="29" t="str">
        <f t="shared" si="2"/>
        <v/>
      </c>
    </row>
    <row r="31" spans="1:17" ht="17.100000000000001" customHeight="1" x14ac:dyDescent="0.25">
      <c r="A31" s="25">
        <v>23</v>
      </c>
      <c r="B31" s="26" t="str">
        <f>IF('لائحة التلاميذ'!B26="","",'لائحة التلاميذ'!B26)</f>
        <v/>
      </c>
      <c r="C31" s="31" t="str">
        <f>IF($B31="","",شتنبر!AI34)</f>
        <v/>
      </c>
      <c r="D31" s="31" t="str">
        <f>IF($B31="","",أكتوبر!AI34)</f>
        <v/>
      </c>
      <c r="E31" s="31" t="str">
        <f>IF($B31="","",نونبر!AI34)</f>
        <v/>
      </c>
      <c r="F31" s="31" t="str">
        <f>IF($B31="","",دجنبر!AI34)</f>
        <v/>
      </c>
      <c r="G31" s="31" t="str">
        <f>IF($B31="","",يناير!AI34)</f>
        <v/>
      </c>
      <c r="H31" s="31" t="str">
        <f>IF($B31="","",فبراير!AI34)</f>
        <v/>
      </c>
      <c r="I31" s="31" t="str">
        <f>IF($B31="","",مارس!AI34)</f>
        <v/>
      </c>
      <c r="J31" s="31" t="str">
        <f>IF($B31="","",أبريل!AI34)</f>
        <v/>
      </c>
      <c r="K31" s="31" t="str">
        <f>IF($B31="","",ماي!AI34)</f>
        <v/>
      </c>
      <c r="L31" s="31" t="str">
        <f>IF($B31="","",يونيو!AI34)</f>
        <v/>
      </c>
      <c r="M31" s="25" t="str">
        <f>IF($B31="","",شتنبر!AH34+أكتوبر!AH34+نونبر!AH34+دجنبر!AH34+يناير!AH34+فبراير!AH34+مارس!AH34+أبريل!AH34+ماي!AH34+يونيو!AH34)</f>
        <v/>
      </c>
      <c r="N31" s="25" t="str">
        <f t="shared" si="0"/>
        <v/>
      </c>
      <c r="O31" s="28" t="str">
        <f>IF($B31="","",شتنبر!AJ34+أكتوبر!AJ34+نونبر!AJ34+دجنبر!AJ34+يناير!AJ34+فبراير!AJ34+مارس!AJ34+أبريل!AJ34+ماي!AJ34+يونيو!AJ34)</f>
        <v/>
      </c>
      <c r="P31" s="25" t="str">
        <f t="shared" si="1"/>
        <v/>
      </c>
      <c r="Q31" s="29" t="str">
        <f t="shared" si="2"/>
        <v/>
      </c>
    </row>
    <row r="32" spans="1:17" ht="17.100000000000001" customHeight="1" x14ac:dyDescent="0.25">
      <c r="A32" s="25">
        <v>24</v>
      </c>
      <c r="B32" s="26" t="str">
        <f>IF('لائحة التلاميذ'!B27="","",'لائحة التلاميذ'!B27)</f>
        <v/>
      </c>
      <c r="C32" s="31" t="str">
        <f>IF($B32="","",شتنبر!AI35)</f>
        <v/>
      </c>
      <c r="D32" s="31" t="str">
        <f>IF($B32="","",أكتوبر!AI35)</f>
        <v/>
      </c>
      <c r="E32" s="31" t="str">
        <f>IF($B32="","",نونبر!AI35)</f>
        <v/>
      </c>
      <c r="F32" s="31" t="str">
        <f>IF($B32="","",دجنبر!AI35)</f>
        <v/>
      </c>
      <c r="G32" s="31" t="str">
        <f>IF($B32="","",يناير!AI35)</f>
        <v/>
      </c>
      <c r="H32" s="31" t="str">
        <f>IF($B32="","",فبراير!AI35)</f>
        <v/>
      </c>
      <c r="I32" s="31" t="str">
        <f>IF($B32="","",مارس!AI35)</f>
        <v/>
      </c>
      <c r="J32" s="31" t="str">
        <f>IF($B32="","",أبريل!AI35)</f>
        <v/>
      </c>
      <c r="K32" s="31" t="str">
        <f>IF($B32="","",ماي!AI35)</f>
        <v/>
      </c>
      <c r="L32" s="31" t="str">
        <f>IF($B32="","",يونيو!AI35)</f>
        <v/>
      </c>
      <c r="M32" s="25" t="str">
        <f>IF($B32="","",شتنبر!AH35+أكتوبر!AH35+نونبر!AH35+دجنبر!AH35+يناير!AH35+فبراير!AH35+مارس!AH35+أبريل!AH35+ماي!AH35+يونيو!AH35)</f>
        <v/>
      </c>
      <c r="N32" s="25" t="str">
        <f t="shared" si="0"/>
        <v/>
      </c>
      <c r="O32" s="28" t="str">
        <f>IF($B32="","",شتنبر!AJ35+أكتوبر!AJ35+نونبر!AJ35+دجنبر!AJ35+يناير!AJ35+فبراير!AJ35+مارس!AJ35+أبريل!AJ35+ماي!AJ35+يونيو!AJ35)</f>
        <v/>
      </c>
      <c r="P32" s="25" t="str">
        <f t="shared" si="1"/>
        <v/>
      </c>
      <c r="Q32" s="29" t="str">
        <f t="shared" si="2"/>
        <v/>
      </c>
    </row>
    <row r="33" spans="1:17" ht="17.100000000000001" customHeight="1" x14ac:dyDescent="0.25">
      <c r="A33" s="25">
        <v>25</v>
      </c>
      <c r="B33" s="26" t="str">
        <f>IF('لائحة التلاميذ'!B28="","",'لائحة التلاميذ'!B28)</f>
        <v/>
      </c>
      <c r="C33" s="31" t="str">
        <f>IF($B33="","",شتنبر!AI36)</f>
        <v/>
      </c>
      <c r="D33" s="31" t="str">
        <f>IF($B33="","",أكتوبر!AI36)</f>
        <v/>
      </c>
      <c r="E33" s="31" t="str">
        <f>IF($B33="","",نونبر!AI36)</f>
        <v/>
      </c>
      <c r="F33" s="31" t="str">
        <f>IF($B33="","",دجنبر!AI36)</f>
        <v/>
      </c>
      <c r="G33" s="31" t="str">
        <f>IF($B33="","",يناير!AI36)</f>
        <v/>
      </c>
      <c r="H33" s="31" t="str">
        <f>IF($B33="","",فبراير!AI36)</f>
        <v/>
      </c>
      <c r="I33" s="31" t="str">
        <f>IF($B33="","",مارس!AI36)</f>
        <v/>
      </c>
      <c r="J33" s="31" t="str">
        <f>IF($B33="","",أبريل!AI36)</f>
        <v/>
      </c>
      <c r="K33" s="31" t="str">
        <f>IF($B33="","",ماي!AI36)</f>
        <v/>
      </c>
      <c r="L33" s="31" t="str">
        <f>IF($B33="","",يونيو!AI36)</f>
        <v/>
      </c>
      <c r="M33" s="25" t="str">
        <f>IF($B33="","",شتنبر!AH36+أكتوبر!AH36+نونبر!AH36+دجنبر!AH36+يناير!AH36+فبراير!AH36+مارس!AH36+أبريل!AH36+ماي!AH36+يونيو!AH36)</f>
        <v/>
      </c>
      <c r="N33" s="25" t="str">
        <f t="shared" si="0"/>
        <v/>
      </c>
      <c r="O33" s="28" t="str">
        <f>IF($B33="","",شتنبر!AJ36+أكتوبر!AJ36+نونبر!AJ36+دجنبر!AJ36+يناير!AJ36+فبراير!AJ36+مارس!AJ36+أبريل!AJ36+ماي!AJ36+يونيو!AJ36)</f>
        <v/>
      </c>
      <c r="P33" s="25" t="str">
        <f t="shared" si="1"/>
        <v/>
      </c>
      <c r="Q33" s="29" t="str">
        <f t="shared" si="2"/>
        <v/>
      </c>
    </row>
    <row r="34" spans="1:17" ht="17.100000000000001" customHeight="1" x14ac:dyDescent="0.25">
      <c r="A34" s="25">
        <v>26</v>
      </c>
      <c r="B34" s="26" t="str">
        <f>IF('لائحة التلاميذ'!B29="","",'لائحة التلاميذ'!B29)</f>
        <v/>
      </c>
      <c r="C34" s="31" t="str">
        <f>IF($B34="","",شتنبر!AI37)</f>
        <v/>
      </c>
      <c r="D34" s="31" t="str">
        <f>IF($B34="","",أكتوبر!AI37)</f>
        <v/>
      </c>
      <c r="E34" s="31" t="str">
        <f>IF($B34="","",نونبر!AI37)</f>
        <v/>
      </c>
      <c r="F34" s="31" t="str">
        <f>IF($B34="","",دجنبر!AI37)</f>
        <v/>
      </c>
      <c r="G34" s="31" t="str">
        <f>IF($B34="","",يناير!AI37)</f>
        <v/>
      </c>
      <c r="H34" s="31" t="str">
        <f>IF($B34="","",فبراير!AI37)</f>
        <v/>
      </c>
      <c r="I34" s="31" t="str">
        <f>IF($B34="","",مارس!AI37)</f>
        <v/>
      </c>
      <c r="J34" s="31" t="str">
        <f>IF($B34="","",أبريل!AI37)</f>
        <v/>
      </c>
      <c r="K34" s="31" t="str">
        <f>IF($B34="","",ماي!AI37)</f>
        <v/>
      </c>
      <c r="L34" s="31" t="str">
        <f>IF($B34="","",يونيو!AI37)</f>
        <v/>
      </c>
      <c r="M34" s="25" t="str">
        <f>IF($B34="","",شتنبر!AH37+أكتوبر!AH37+نونبر!AH37+دجنبر!AH37+يناير!AH37+فبراير!AH37+مارس!AH37+أبريل!AH37+ماي!AH37+يونيو!AH37)</f>
        <v/>
      </c>
      <c r="N34" s="25" t="str">
        <f t="shared" si="0"/>
        <v/>
      </c>
      <c r="O34" s="28" t="str">
        <f>IF($B34="","",شتنبر!AJ37+أكتوبر!AJ37+نونبر!AJ37+دجنبر!AJ37+يناير!AJ37+فبراير!AJ37+مارس!AJ37+أبريل!AJ37+ماي!AJ37+يونيو!AJ37)</f>
        <v/>
      </c>
      <c r="P34" s="25" t="str">
        <f t="shared" si="1"/>
        <v/>
      </c>
      <c r="Q34" s="29" t="str">
        <f t="shared" si="2"/>
        <v/>
      </c>
    </row>
    <row r="35" spans="1:17" ht="17.100000000000001" customHeight="1" x14ac:dyDescent="0.25">
      <c r="A35" s="25">
        <v>27</v>
      </c>
      <c r="B35" s="26" t="str">
        <f>IF('لائحة التلاميذ'!B30="","",'لائحة التلاميذ'!B30)</f>
        <v/>
      </c>
      <c r="C35" s="31" t="str">
        <f>IF($B35="","",شتنبر!AI38)</f>
        <v/>
      </c>
      <c r="D35" s="31" t="str">
        <f>IF($B35="","",أكتوبر!AI38)</f>
        <v/>
      </c>
      <c r="E35" s="31" t="str">
        <f>IF($B35="","",نونبر!AI38)</f>
        <v/>
      </c>
      <c r="F35" s="31" t="str">
        <f>IF($B35="","",دجنبر!AI38)</f>
        <v/>
      </c>
      <c r="G35" s="31" t="str">
        <f>IF($B35="","",يناير!AI38)</f>
        <v/>
      </c>
      <c r="H35" s="31" t="str">
        <f>IF($B35="","",فبراير!AI38)</f>
        <v/>
      </c>
      <c r="I35" s="31" t="str">
        <f>IF($B35="","",مارس!AI38)</f>
        <v/>
      </c>
      <c r="J35" s="31" t="str">
        <f>IF($B35="","",أبريل!AI38)</f>
        <v/>
      </c>
      <c r="K35" s="31" t="str">
        <f>IF($B35="","",ماي!AI38)</f>
        <v/>
      </c>
      <c r="L35" s="31" t="str">
        <f>IF($B35="","",يونيو!AI38)</f>
        <v/>
      </c>
      <c r="M35" s="25" t="str">
        <f>IF($B35="","",شتنبر!AH38+أكتوبر!AH38+نونبر!AH38+دجنبر!AH38+يناير!AH38+فبراير!AH38+مارس!AH38+أبريل!AH38+ماي!AH38+يونيو!AH38)</f>
        <v/>
      </c>
      <c r="N35" s="25" t="str">
        <f t="shared" si="0"/>
        <v/>
      </c>
      <c r="O35" s="28" t="str">
        <f>IF($B35="","",شتنبر!AJ38+أكتوبر!AJ38+نونبر!AJ38+دجنبر!AJ38+يناير!AJ38+فبراير!AJ38+مارس!AJ38+أبريل!AJ38+ماي!AJ38+يونيو!AJ38)</f>
        <v/>
      </c>
      <c r="P35" s="25" t="str">
        <f t="shared" si="1"/>
        <v/>
      </c>
      <c r="Q35" s="29" t="str">
        <f t="shared" si="2"/>
        <v/>
      </c>
    </row>
    <row r="36" spans="1:17" ht="17.100000000000001" customHeight="1" x14ac:dyDescent="0.25">
      <c r="A36" s="25">
        <v>28</v>
      </c>
      <c r="B36" s="26" t="str">
        <f>IF('لائحة التلاميذ'!B31="","",'لائحة التلاميذ'!B31)</f>
        <v/>
      </c>
      <c r="C36" s="31" t="str">
        <f>IF($B36="","",شتنبر!AI39)</f>
        <v/>
      </c>
      <c r="D36" s="31" t="str">
        <f>IF($B36="","",أكتوبر!AI39)</f>
        <v/>
      </c>
      <c r="E36" s="31" t="str">
        <f>IF($B36="","",نونبر!AI39)</f>
        <v/>
      </c>
      <c r="F36" s="31" t="str">
        <f>IF($B36="","",دجنبر!AI39)</f>
        <v/>
      </c>
      <c r="G36" s="31" t="str">
        <f>IF($B36="","",يناير!AI39)</f>
        <v/>
      </c>
      <c r="H36" s="31" t="str">
        <f>IF($B36="","",فبراير!AI39)</f>
        <v/>
      </c>
      <c r="I36" s="31" t="str">
        <f>IF($B36="","",مارس!AI39)</f>
        <v/>
      </c>
      <c r="J36" s="31" t="str">
        <f>IF($B36="","",أبريل!AI39)</f>
        <v/>
      </c>
      <c r="K36" s="31" t="str">
        <f>IF($B36="","",ماي!AI39)</f>
        <v/>
      </c>
      <c r="L36" s="31" t="str">
        <f>IF($B36="","",يونيو!AI39)</f>
        <v/>
      </c>
      <c r="M36" s="25" t="str">
        <f>IF($B36="","",شتنبر!AH39+أكتوبر!AH39+نونبر!AH39+دجنبر!AH39+يناير!AH39+فبراير!AH39+مارس!AH39+أبريل!AH39+ماي!AH39+يونيو!AH39)</f>
        <v/>
      </c>
      <c r="N36" s="25" t="str">
        <f t="shared" si="0"/>
        <v/>
      </c>
      <c r="O36" s="28" t="str">
        <f>IF($B36="","",شتنبر!AJ39+أكتوبر!AJ39+نونبر!AJ39+دجنبر!AJ39+يناير!AJ39+فبراير!AJ39+مارس!AJ39+أبريل!AJ39+ماي!AJ39+يونيو!AJ39)</f>
        <v/>
      </c>
      <c r="P36" s="25" t="str">
        <f t="shared" si="1"/>
        <v/>
      </c>
      <c r="Q36" s="29" t="str">
        <f t="shared" si="2"/>
        <v/>
      </c>
    </row>
    <row r="37" spans="1:17" ht="17.100000000000001" customHeight="1" x14ac:dyDescent="0.25">
      <c r="A37" s="25">
        <v>29</v>
      </c>
      <c r="B37" s="26" t="str">
        <f>IF('لائحة التلاميذ'!B32="","",'لائحة التلاميذ'!B32)</f>
        <v/>
      </c>
      <c r="C37" s="31" t="str">
        <f>IF($B37="","",شتنبر!AI40)</f>
        <v/>
      </c>
      <c r="D37" s="31" t="str">
        <f>IF($B37="","",أكتوبر!AI40)</f>
        <v/>
      </c>
      <c r="E37" s="31" t="str">
        <f>IF($B37="","",نونبر!AI40)</f>
        <v/>
      </c>
      <c r="F37" s="31" t="str">
        <f>IF($B37="","",دجنبر!AI40)</f>
        <v/>
      </c>
      <c r="G37" s="31" t="str">
        <f>IF($B37="","",يناير!AI40)</f>
        <v/>
      </c>
      <c r="H37" s="31" t="str">
        <f>IF($B37="","",فبراير!AI40)</f>
        <v/>
      </c>
      <c r="I37" s="31" t="str">
        <f>IF($B37="","",مارس!AI40)</f>
        <v/>
      </c>
      <c r="J37" s="31" t="str">
        <f>IF($B37="","",أبريل!AI40)</f>
        <v/>
      </c>
      <c r="K37" s="31" t="str">
        <f>IF($B37="","",ماي!AI40)</f>
        <v/>
      </c>
      <c r="L37" s="31" t="str">
        <f>IF($B37="","",يونيو!AI40)</f>
        <v/>
      </c>
      <c r="M37" s="25" t="str">
        <f>IF($B37="","",شتنبر!AH40+أكتوبر!AH40+نونبر!AH40+دجنبر!AH40+يناير!AH40+فبراير!AH40+مارس!AH40+أبريل!AH40+ماي!AH40+يونيو!AH40)</f>
        <v/>
      </c>
      <c r="N37" s="25" t="str">
        <f t="shared" si="0"/>
        <v/>
      </c>
      <c r="O37" s="28" t="str">
        <f>IF($B37="","",شتنبر!AJ40+أكتوبر!AJ40+نونبر!AJ40+دجنبر!AJ40+يناير!AJ40+فبراير!AJ40+مارس!AJ40+أبريل!AJ40+ماي!AJ40+يونيو!AJ40)</f>
        <v/>
      </c>
      <c r="P37" s="25" t="str">
        <f t="shared" si="1"/>
        <v/>
      </c>
      <c r="Q37" s="29" t="str">
        <f t="shared" si="2"/>
        <v/>
      </c>
    </row>
    <row r="38" spans="1:17" ht="17.100000000000001" customHeight="1" x14ac:dyDescent="0.25">
      <c r="A38" s="25">
        <v>30</v>
      </c>
      <c r="B38" s="26" t="str">
        <f>IF('لائحة التلاميذ'!B33="","",'لائحة التلاميذ'!B33)</f>
        <v/>
      </c>
      <c r="C38" s="31" t="str">
        <f>IF($B38="","",شتنبر!AI41)</f>
        <v/>
      </c>
      <c r="D38" s="31" t="str">
        <f>IF($B38="","",أكتوبر!AI41)</f>
        <v/>
      </c>
      <c r="E38" s="31" t="str">
        <f>IF($B38="","",نونبر!AI41)</f>
        <v/>
      </c>
      <c r="F38" s="31" t="str">
        <f>IF($B38="","",دجنبر!AI41)</f>
        <v/>
      </c>
      <c r="G38" s="31" t="str">
        <f>IF($B38="","",يناير!AI41)</f>
        <v/>
      </c>
      <c r="H38" s="31" t="str">
        <f>IF($B38="","",فبراير!AI41)</f>
        <v/>
      </c>
      <c r="I38" s="31" t="str">
        <f>IF($B38="","",مارس!AI41)</f>
        <v/>
      </c>
      <c r="J38" s="31" t="str">
        <f>IF($B38="","",أبريل!AI41)</f>
        <v/>
      </c>
      <c r="K38" s="31" t="str">
        <f>IF($B38="","",ماي!AI41)</f>
        <v/>
      </c>
      <c r="L38" s="31" t="str">
        <f>IF($B38="","",يونيو!AI41)</f>
        <v/>
      </c>
      <c r="M38" s="25" t="str">
        <f>IF($B38="","",شتنبر!AH41+أكتوبر!AH41+نونبر!AH41+دجنبر!AH41+يناير!AH41+فبراير!AH41+مارس!AH41+أبريل!AH41+ماي!AH41+يونيو!AH41)</f>
        <v/>
      </c>
      <c r="N38" s="25" t="str">
        <f t="shared" si="0"/>
        <v/>
      </c>
      <c r="O38" s="28" t="str">
        <f>IF($B38="","",شتنبر!AJ41+أكتوبر!AJ41+نونبر!AJ41+دجنبر!AJ41+يناير!AJ41+فبراير!AJ41+مارس!AJ41+أبريل!AJ41+ماي!AJ41+يونيو!AJ41)</f>
        <v/>
      </c>
      <c r="P38" s="25" t="str">
        <f t="shared" si="1"/>
        <v/>
      </c>
      <c r="Q38" s="29" t="str">
        <f t="shared" si="2"/>
        <v/>
      </c>
    </row>
    <row r="39" spans="1:17" ht="17.100000000000001" customHeight="1" x14ac:dyDescent="0.25">
      <c r="A39" s="25">
        <v>31</v>
      </c>
      <c r="B39" s="26" t="str">
        <f>IF('لائحة التلاميذ'!B34="","",'لائحة التلاميذ'!B34)</f>
        <v/>
      </c>
      <c r="C39" s="31" t="str">
        <f>IF($B39="","",شتنبر!AI42)</f>
        <v/>
      </c>
      <c r="D39" s="31" t="str">
        <f>IF($B39="","",أكتوبر!AI42)</f>
        <v/>
      </c>
      <c r="E39" s="31" t="str">
        <f>IF($B39="","",نونبر!AI42)</f>
        <v/>
      </c>
      <c r="F39" s="31" t="str">
        <f>IF($B39="","",دجنبر!AI42)</f>
        <v/>
      </c>
      <c r="G39" s="31" t="str">
        <f>IF($B39="","",يناير!AI42)</f>
        <v/>
      </c>
      <c r="H39" s="31" t="str">
        <f>IF($B39="","",فبراير!AI42)</f>
        <v/>
      </c>
      <c r="I39" s="31" t="str">
        <f>IF($B39="","",مارس!AI42)</f>
        <v/>
      </c>
      <c r="J39" s="31" t="str">
        <f>IF($B39="","",أبريل!AI42)</f>
        <v/>
      </c>
      <c r="K39" s="31" t="str">
        <f>IF($B39="","",ماي!AI42)</f>
        <v/>
      </c>
      <c r="L39" s="31" t="str">
        <f>IF($B39="","",يونيو!AI42)</f>
        <v/>
      </c>
      <c r="M39" s="25" t="str">
        <f>IF($B39="","",شتنبر!AH42+أكتوبر!AH42+نونبر!AH42+دجنبر!AH42+يناير!AH42+فبراير!AH42+مارس!AH42+أبريل!AH42+ماي!AH42+يونيو!AH42)</f>
        <v/>
      </c>
      <c r="N39" s="25" t="str">
        <f t="shared" si="0"/>
        <v/>
      </c>
      <c r="O39" s="28" t="str">
        <f>IF($B39="","",شتنبر!AJ42+أكتوبر!AJ42+نونبر!AJ42+دجنبر!AJ42+يناير!AJ42+فبراير!AJ42+مارس!AJ42+أبريل!AJ42+ماي!AJ42+يونيو!AJ42)</f>
        <v/>
      </c>
      <c r="P39" s="25" t="str">
        <f t="shared" si="1"/>
        <v/>
      </c>
      <c r="Q39" s="29" t="str">
        <f t="shared" si="2"/>
        <v/>
      </c>
    </row>
    <row r="40" spans="1:17" ht="17.100000000000001" customHeight="1" x14ac:dyDescent="0.25">
      <c r="A40" s="25">
        <v>32</v>
      </c>
      <c r="B40" s="26" t="str">
        <f>IF('لائحة التلاميذ'!B35="","",'لائحة التلاميذ'!B35)</f>
        <v/>
      </c>
      <c r="C40" s="31" t="str">
        <f>IF($B40="","",شتنبر!AI43)</f>
        <v/>
      </c>
      <c r="D40" s="31" t="str">
        <f>IF($B40="","",أكتوبر!AI43)</f>
        <v/>
      </c>
      <c r="E40" s="31" t="str">
        <f>IF($B40="","",نونبر!AI43)</f>
        <v/>
      </c>
      <c r="F40" s="31" t="str">
        <f>IF($B40="","",دجنبر!AI43)</f>
        <v/>
      </c>
      <c r="G40" s="31" t="str">
        <f>IF($B40="","",يناير!AI43)</f>
        <v/>
      </c>
      <c r="H40" s="31" t="str">
        <f>IF($B40="","",فبراير!AI43)</f>
        <v/>
      </c>
      <c r="I40" s="31" t="str">
        <f>IF($B40="","",مارس!AI43)</f>
        <v/>
      </c>
      <c r="J40" s="31" t="str">
        <f>IF($B40="","",أبريل!AI43)</f>
        <v/>
      </c>
      <c r="K40" s="31" t="str">
        <f>IF($B40="","",ماي!AI43)</f>
        <v/>
      </c>
      <c r="L40" s="31" t="str">
        <f>IF($B40="","",يونيو!AI43)</f>
        <v/>
      </c>
      <c r="M40" s="25" t="str">
        <f>IF($B40="","",شتنبر!AH43+أكتوبر!AH43+نونبر!AH43+دجنبر!AH43+يناير!AH43+فبراير!AH43+مارس!AH43+أبريل!AH43+ماي!AH43+يونيو!AH43)</f>
        <v/>
      </c>
      <c r="N40" s="25" t="str">
        <f t="shared" si="0"/>
        <v/>
      </c>
      <c r="O40" s="28" t="str">
        <f>IF($B40="","",شتنبر!AJ43+أكتوبر!AJ43+نونبر!AJ43+دجنبر!AJ43+يناير!AJ43+فبراير!AJ43+مارس!AJ43+أبريل!AJ43+ماي!AJ43+يونيو!AJ43)</f>
        <v/>
      </c>
      <c r="P40" s="25" t="str">
        <f t="shared" si="1"/>
        <v/>
      </c>
      <c r="Q40" s="29" t="str">
        <f t="shared" si="2"/>
        <v/>
      </c>
    </row>
    <row r="41" spans="1:17" ht="17.100000000000001" customHeight="1" x14ac:dyDescent="0.25">
      <c r="A41" s="25">
        <v>33</v>
      </c>
      <c r="B41" s="26" t="str">
        <f>IF('لائحة التلاميذ'!B36="","",'لائحة التلاميذ'!B36)</f>
        <v/>
      </c>
      <c r="C41" s="31" t="str">
        <f>IF($B41="","",شتنبر!AI44)</f>
        <v/>
      </c>
      <c r="D41" s="31" t="str">
        <f>IF($B41="","",أكتوبر!AI44)</f>
        <v/>
      </c>
      <c r="E41" s="31" t="str">
        <f>IF($B41="","",نونبر!AI44)</f>
        <v/>
      </c>
      <c r="F41" s="31" t="str">
        <f>IF($B41="","",دجنبر!AI44)</f>
        <v/>
      </c>
      <c r="G41" s="31" t="str">
        <f>IF($B41="","",يناير!AI44)</f>
        <v/>
      </c>
      <c r="H41" s="31" t="str">
        <f>IF($B41="","",فبراير!AI44)</f>
        <v/>
      </c>
      <c r="I41" s="31" t="str">
        <f>IF($B41="","",مارس!AI44)</f>
        <v/>
      </c>
      <c r="J41" s="31" t="str">
        <f>IF($B41="","",أبريل!AI44)</f>
        <v/>
      </c>
      <c r="K41" s="31" t="str">
        <f>IF($B41="","",ماي!AI44)</f>
        <v/>
      </c>
      <c r="L41" s="31" t="str">
        <f>IF($B41="","",يونيو!AI44)</f>
        <v/>
      </c>
      <c r="M41" s="25" t="str">
        <f>IF($B41="","",شتنبر!AH44+أكتوبر!AH44+نونبر!AH44+دجنبر!AH44+يناير!AH44+فبراير!AH44+مارس!AH44+أبريل!AH44+ماي!AH44+يونيو!AH44)</f>
        <v/>
      </c>
      <c r="N41" s="25" t="str">
        <f t="shared" si="0"/>
        <v/>
      </c>
      <c r="O41" s="28" t="str">
        <f>IF($B41="","",شتنبر!AJ44+أكتوبر!AJ44+نونبر!AJ44+دجنبر!AJ44+يناير!AJ44+فبراير!AJ44+مارس!AJ44+أبريل!AJ44+ماي!AJ44+يونيو!AJ44)</f>
        <v/>
      </c>
      <c r="P41" s="25" t="str">
        <f t="shared" si="1"/>
        <v/>
      </c>
      <c r="Q41" s="29" t="str">
        <f t="shared" si="2"/>
        <v/>
      </c>
    </row>
    <row r="42" spans="1:17" ht="17.100000000000001" customHeight="1" x14ac:dyDescent="0.25">
      <c r="A42" s="25">
        <v>34</v>
      </c>
      <c r="B42" s="26" t="str">
        <f>IF('لائحة التلاميذ'!B37="","",'لائحة التلاميذ'!B37)</f>
        <v/>
      </c>
      <c r="C42" s="31" t="str">
        <f>IF($B42="","",شتنبر!AI45)</f>
        <v/>
      </c>
      <c r="D42" s="31" t="str">
        <f>IF($B42="","",أكتوبر!AI45)</f>
        <v/>
      </c>
      <c r="E42" s="31" t="str">
        <f>IF($B42="","",نونبر!AI45)</f>
        <v/>
      </c>
      <c r="F42" s="31" t="str">
        <f>IF($B42="","",دجنبر!AI45)</f>
        <v/>
      </c>
      <c r="G42" s="31" t="str">
        <f>IF($B42="","",يناير!AI45)</f>
        <v/>
      </c>
      <c r="H42" s="31" t="str">
        <f>IF($B42="","",فبراير!AI45)</f>
        <v/>
      </c>
      <c r="I42" s="31" t="str">
        <f>IF($B42="","",مارس!AI45)</f>
        <v/>
      </c>
      <c r="J42" s="31" t="str">
        <f>IF($B42="","",أبريل!AI45)</f>
        <v/>
      </c>
      <c r="K42" s="31" t="str">
        <f>IF($B42="","",ماي!AI45)</f>
        <v/>
      </c>
      <c r="L42" s="31" t="str">
        <f>IF($B42="","",يونيو!AI45)</f>
        <v/>
      </c>
      <c r="M42" s="25" t="str">
        <f>IF($B42="","",شتنبر!AH45+أكتوبر!AH45+نونبر!AH45+دجنبر!AH45+يناير!AH45+فبراير!AH45+مارس!AH45+أبريل!AH45+ماي!AH45+يونيو!AH45)</f>
        <v/>
      </c>
      <c r="N42" s="25" t="str">
        <f t="shared" si="0"/>
        <v/>
      </c>
      <c r="O42" s="28" t="str">
        <f>IF($B42="","",شتنبر!AJ45+أكتوبر!AJ45+نونبر!AJ45+دجنبر!AJ45+يناير!AJ45+فبراير!AJ45+مارس!AJ45+أبريل!AJ45+ماي!AJ45+يونيو!AJ45)</f>
        <v/>
      </c>
      <c r="P42" s="25" t="str">
        <f t="shared" si="1"/>
        <v/>
      </c>
      <c r="Q42" s="29" t="str">
        <f t="shared" si="2"/>
        <v/>
      </c>
    </row>
    <row r="43" spans="1:17" ht="17.100000000000001" customHeight="1" x14ac:dyDescent="0.25">
      <c r="A43" s="25">
        <v>35</v>
      </c>
      <c r="B43" s="26" t="str">
        <f>IF('لائحة التلاميذ'!B38="","",'لائحة التلاميذ'!B38)</f>
        <v/>
      </c>
      <c r="C43" s="31" t="str">
        <f>IF($B43="","",شتنبر!AI46)</f>
        <v/>
      </c>
      <c r="D43" s="31" t="str">
        <f>IF($B43="","",أكتوبر!AI46)</f>
        <v/>
      </c>
      <c r="E43" s="31" t="str">
        <f>IF($B43="","",نونبر!AI46)</f>
        <v/>
      </c>
      <c r="F43" s="31" t="str">
        <f>IF($B43="","",دجنبر!AI46)</f>
        <v/>
      </c>
      <c r="G43" s="31" t="str">
        <f>IF($B43="","",يناير!AI46)</f>
        <v/>
      </c>
      <c r="H43" s="31" t="str">
        <f>IF($B43="","",فبراير!AI46)</f>
        <v/>
      </c>
      <c r="I43" s="31" t="str">
        <f>IF($B43="","",مارس!AI46)</f>
        <v/>
      </c>
      <c r="J43" s="31" t="str">
        <f>IF($B43="","",أبريل!AI46)</f>
        <v/>
      </c>
      <c r="K43" s="31" t="str">
        <f>IF($B43="","",ماي!AI46)</f>
        <v/>
      </c>
      <c r="L43" s="31" t="str">
        <f>IF($B43="","",يونيو!AI46)</f>
        <v/>
      </c>
      <c r="M43" s="25" t="str">
        <f>IF($B43="","",شتنبر!AH46+أكتوبر!AH46+نونبر!AH46+دجنبر!AH46+يناير!AH46+فبراير!AH46+مارس!AH46+أبريل!AH46+ماي!AH46+يونيو!AH46)</f>
        <v/>
      </c>
      <c r="N43" s="25" t="str">
        <f t="shared" si="0"/>
        <v/>
      </c>
      <c r="O43" s="28" t="str">
        <f>IF($B43="","",شتنبر!AJ46+أكتوبر!AJ46+نونبر!AJ46+دجنبر!AJ46+يناير!AJ46+فبراير!AJ46+مارس!AJ46+أبريل!AJ46+ماي!AJ46+يونيو!AJ46)</f>
        <v/>
      </c>
      <c r="P43" s="25" t="str">
        <f t="shared" si="1"/>
        <v/>
      </c>
      <c r="Q43" s="29" t="str">
        <f t="shared" si="2"/>
        <v/>
      </c>
    </row>
    <row r="44" spans="1:17" ht="17.100000000000001" customHeight="1" x14ac:dyDescent="0.25">
      <c r="A44" s="25">
        <v>36</v>
      </c>
      <c r="B44" s="26" t="str">
        <f>IF('لائحة التلاميذ'!B39="","",'لائحة التلاميذ'!B39)</f>
        <v/>
      </c>
      <c r="C44" s="31" t="str">
        <f>IF($B44="","",شتنبر!AI47)</f>
        <v/>
      </c>
      <c r="D44" s="31" t="str">
        <f>IF($B44="","",أكتوبر!AI47)</f>
        <v/>
      </c>
      <c r="E44" s="31" t="str">
        <f>IF($B44="","",نونبر!AI47)</f>
        <v/>
      </c>
      <c r="F44" s="31" t="str">
        <f>IF($B44="","",دجنبر!AI47)</f>
        <v/>
      </c>
      <c r="G44" s="31" t="str">
        <f>IF($B44="","",يناير!AI47)</f>
        <v/>
      </c>
      <c r="H44" s="31" t="str">
        <f>IF($B44="","",فبراير!AI47)</f>
        <v/>
      </c>
      <c r="I44" s="31" t="str">
        <f>IF($B44="","",مارس!AI47)</f>
        <v/>
      </c>
      <c r="J44" s="31" t="str">
        <f>IF($B44="","",أبريل!AI47)</f>
        <v/>
      </c>
      <c r="K44" s="31" t="str">
        <f>IF($B44="","",ماي!AI47)</f>
        <v/>
      </c>
      <c r="L44" s="31" t="str">
        <f>IF($B44="","",يونيو!AI47)</f>
        <v/>
      </c>
      <c r="M44" s="25" t="str">
        <f>IF($B44="","",شتنبر!AH47+أكتوبر!AH47+نونبر!AH47+دجنبر!AH47+يناير!AH47+فبراير!AH47+مارس!AH47+أبريل!AH47+ماي!AH47+يونيو!AH47)</f>
        <v/>
      </c>
      <c r="N44" s="25" t="str">
        <f t="shared" si="0"/>
        <v/>
      </c>
      <c r="O44" s="28" t="str">
        <f>IF($B44="","",شتنبر!AJ47+أكتوبر!AJ47+نونبر!AJ47+دجنبر!AJ47+يناير!AJ47+فبراير!AJ47+مارس!AJ47+أبريل!AJ47+ماي!AJ47+يونيو!AJ47)</f>
        <v/>
      </c>
      <c r="P44" s="25" t="str">
        <f t="shared" si="1"/>
        <v/>
      </c>
      <c r="Q44" s="29" t="str">
        <f t="shared" si="2"/>
        <v/>
      </c>
    </row>
    <row r="45" spans="1:17" ht="17.100000000000001" customHeight="1" x14ac:dyDescent="0.25">
      <c r="A45" s="25">
        <v>37</v>
      </c>
      <c r="B45" s="26" t="str">
        <f>IF('لائحة التلاميذ'!B40="","",'لائحة التلاميذ'!B40)</f>
        <v/>
      </c>
      <c r="C45" s="31" t="str">
        <f>IF($B45="","",شتنبر!AI48)</f>
        <v/>
      </c>
      <c r="D45" s="31" t="str">
        <f>IF($B45="","",أكتوبر!AI48)</f>
        <v/>
      </c>
      <c r="E45" s="31" t="str">
        <f>IF($B45="","",نونبر!AI48)</f>
        <v/>
      </c>
      <c r="F45" s="31" t="str">
        <f>IF($B45="","",دجنبر!AI48)</f>
        <v/>
      </c>
      <c r="G45" s="31" t="str">
        <f>IF($B45="","",يناير!AI48)</f>
        <v/>
      </c>
      <c r="H45" s="31" t="str">
        <f>IF($B45="","",فبراير!AI48)</f>
        <v/>
      </c>
      <c r="I45" s="31" t="str">
        <f>IF($B45="","",مارس!AI48)</f>
        <v/>
      </c>
      <c r="J45" s="31" t="str">
        <f>IF($B45="","",أبريل!AI48)</f>
        <v/>
      </c>
      <c r="K45" s="31" t="str">
        <f>IF($B45="","",ماي!AI48)</f>
        <v/>
      </c>
      <c r="L45" s="31" t="str">
        <f>IF($B45="","",يونيو!AI48)</f>
        <v/>
      </c>
      <c r="M45" s="25" t="str">
        <f>IF($B45="","",شتنبر!AH48+أكتوبر!AH48+نونبر!AH48+دجنبر!AH48+يناير!AH48+فبراير!AH48+مارس!AH48+أبريل!AH48+ماي!AH48+يونيو!AH48)</f>
        <v/>
      </c>
      <c r="N45" s="25" t="str">
        <f t="shared" si="0"/>
        <v/>
      </c>
      <c r="O45" s="28" t="str">
        <f>IF($B45="","",شتنبر!AJ48+أكتوبر!AJ48+نونبر!AJ48+دجنبر!AJ48+يناير!AJ48+فبراير!AJ48+مارس!AJ48+أبريل!AJ48+ماي!AJ48+يونيو!AJ48)</f>
        <v/>
      </c>
      <c r="P45" s="25" t="str">
        <f t="shared" si="1"/>
        <v/>
      </c>
      <c r="Q45" s="29" t="str">
        <f t="shared" si="2"/>
        <v/>
      </c>
    </row>
    <row r="46" spans="1:17" ht="17.100000000000001" customHeight="1" x14ac:dyDescent="0.25">
      <c r="A46" s="25">
        <v>38</v>
      </c>
      <c r="B46" s="26" t="str">
        <f>IF('لائحة التلاميذ'!B41="","",'لائحة التلاميذ'!B41)</f>
        <v/>
      </c>
      <c r="C46" s="31" t="str">
        <f>IF($B46="","",شتنبر!AI49)</f>
        <v/>
      </c>
      <c r="D46" s="31" t="str">
        <f>IF($B46="","",أكتوبر!AI49)</f>
        <v/>
      </c>
      <c r="E46" s="31" t="str">
        <f>IF($B46="","",نونبر!AI49)</f>
        <v/>
      </c>
      <c r="F46" s="31" t="str">
        <f>IF($B46="","",دجنبر!AI49)</f>
        <v/>
      </c>
      <c r="G46" s="31" t="str">
        <f>IF($B46="","",يناير!AI49)</f>
        <v/>
      </c>
      <c r="H46" s="31" t="str">
        <f>IF($B46="","",فبراير!AI49)</f>
        <v/>
      </c>
      <c r="I46" s="31" t="str">
        <f>IF($B46="","",مارس!AI49)</f>
        <v/>
      </c>
      <c r="J46" s="31" t="str">
        <f>IF($B46="","",أبريل!AI49)</f>
        <v/>
      </c>
      <c r="K46" s="31" t="str">
        <f>IF($B46="","",ماي!AI49)</f>
        <v/>
      </c>
      <c r="L46" s="31" t="str">
        <f>IF($B46="","",يونيو!AI49)</f>
        <v/>
      </c>
      <c r="M46" s="25" t="str">
        <f>IF($B46="","",شتنبر!AH49+أكتوبر!AH49+نونبر!AH49+دجنبر!AH49+يناير!AH49+فبراير!AH49+مارس!AH49+أبريل!AH49+ماي!AH49+يونيو!AH49)</f>
        <v/>
      </c>
      <c r="N46" s="25" t="str">
        <f t="shared" si="0"/>
        <v/>
      </c>
      <c r="O46" s="28" t="str">
        <f>IF($B46="","",شتنبر!AJ49+أكتوبر!AJ49+نونبر!AJ49+دجنبر!AJ49+يناير!AJ49+فبراير!AJ49+مارس!AJ49+أبريل!AJ49+ماي!AJ49+يونيو!AJ49)</f>
        <v/>
      </c>
      <c r="P46" s="25" t="str">
        <f t="shared" si="1"/>
        <v/>
      </c>
      <c r="Q46" s="29" t="str">
        <f t="shared" si="2"/>
        <v/>
      </c>
    </row>
    <row r="47" spans="1:17" ht="17.100000000000001" customHeight="1" x14ac:dyDescent="0.25">
      <c r="A47" s="25">
        <v>39</v>
      </c>
      <c r="B47" s="26" t="str">
        <f>IF('لائحة التلاميذ'!B42="","",'لائحة التلاميذ'!B42)</f>
        <v/>
      </c>
      <c r="C47" s="31" t="str">
        <f>IF($B47="","",شتنبر!AI50)</f>
        <v/>
      </c>
      <c r="D47" s="31" t="str">
        <f>IF($B47="","",أكتوبر!AI50)</f>
        <v/>
      </c>
      <c r="E47" s="31" t="str">
        <f>IF($B47="","",نونبر!AI50)</f>
        <v/>
      </c>
      <c r="F47" s="31" t="str">
        <f>IF($B47="","",دجنبر!AI50)</f>
        <v/>
      </c>
      <c r="G47" s="31" t="str">
        <f>IF($B47="","",يناير!AI50)</f>
        <v/>
      </c>
      <c r="H47" s="31" t="str">
        <f>IF($B47="","",فبراير!AI50)</f>
        <v/>
      </c>
      <c r="I47" s="31" t="str">
        <f>IF($B47="","",مارس!AI50)</f>
        <v/>
      </c>
      <c r="J47" s="31" t="str">
        <f>IF($B47="","",أبريل!AI50)</f>
        <v/>
      </c>
      <c r="K47" s="31" t="str">
        <f>IF($B47="","",ماي!AI50)</f>
        <v/>
      </c>
      <c r="L47" s="31" t="str">
        <f>IF($B47="","",يونيو!AI50)</f>
        <v/>
      </c>
      <c r="M47" s="25" t="str">
        <f>IF($B47="","",شتنبر!AH50+أكتوبر!AH50+نونبر!AH50+دجنبر!AH50+يناير!AH50+فبراير!AH50+مارس!AH50+أبريل!AH50+ماي!AH50+يونيو!AH50)</f>
        <v/>
      </c>
      <c r="N47" s="25" t="str">
        <f t="shared" si="0"/>
        <v/>
      </c>
      <c r="O47" s="28" t="str">
        <f>IF($B47="","",شتنبر!AJ50+أكتوبر!AJ50+نونبر!AJ50+دجنبر!AJ50+يناير!AJ50+فبراير!AJ50+مارس!AJ50+أبريل!AJ50+ماي!AJ50+يونيو!AJ50)</f>
        <v/>
      </c>
      <c r="P47" s="25" t="str">
        <f t="shared" si="1"/>
        <v/>
      </c>
      <c r="Q47" s="29" t="str">
        <f t="shared" si="2"/>
        <v/>
      </c>
    </row>
    <row r="48" spans="1:17" ht="17.100000000000001" customHeight="1" x14ac:dyDescent="0.25">
      <c r="A48" s="25">
        <v>40</v>
      </c>
      <c r="B48" s="26" t="str">
        <f>IF('لائحة التلاميذ'!B43="","",'لائحة التلاميذ'!B43)</f>
        <v/>
      </c>
      <c r="C48" s="31" t="str">
        <f>IF($B48="","",شتنبر!AI51)</f>
        <v/>
      </c>
      <c r="D48" s="31" t="str">
        <f>IF($B48="","",أكتوبر!AI51)</f>
        <v/>
      </c>
      <c r="E48" s="31" t="str">
        <f>IF($B48="","",نونبر!AI51)</f>
        <v/>
      </c>
      <c r="F48" s="31" t="str">
        <f>IF($B48="","",دجنبر!AI51)</f>
        <v/>
      </c>
      <c r="G48" s="31" t="str">
        <f>IF($B48="","",يناير!AI51)</f>
        <v/>
      </c>
      <c r="H48" s="31" t="str">
        <f>IF($B48="","",فبراير!AI51)</f>
        <v/>
      </c>
      <c r="I48" s="31" t="str">
        <f>IF($B48="","",مارس!AI51)</f>
        <v/>
      </c>
      <c r="J48" s="31" t="str">
        <f>IF($B48="","",أبريل!AI51)</f>
        <v/>
      </c>
      <c r="K48" s="31" t="str">
        <f>IF($B48="","",ماي!AI51)</f>
        <v/>
      </c>
      <c r="L48" s="31" t="str">
        <f>IF($B48="","",يونيو!AI51)</f>
        <v/>
      </c>
      <c r="M48" s="25" t="str">
        <f>IF($B48="","",شتنبر!AH51+أكتوبر!AH51+نونبر!AH51+دجنبر!AH51+يناير!AH51+فبراير!AH51+مارس!AH51+أبريل!AH51+ماي!AH51+يونيو!AH51)</f>
        <v/>
      </c>
      <c r="N48" s="25" t="str">
        <f t="shared" si="0"/>
        <v/>
      </c>
      <c r="O48" s="28" t="str">
        <f>IF($B48="","",شتنبر!AJ51+أكتوبر!AJ51+نونبر!AJ51+دجنبر!AJ51+يناير!AJ51+فبراير!AJ51+مارس!AJ51+أبريل!AJ51+ماي!AJ51+يونيو!AJ51)</f>
        <v/>
      </c>
      <c r="P48" s="25" t="str">
        <f t="shared" si="1"/>
        <v/>
      </c>
      <c r="Q48" s="29" t="str">
        <f t="shared" si="2"/>
        <v/>
      </c>
    </row>
    <row r="49" spans="1:17" ht="21.95" customHeight="1" x14ac:dyDescent="0.25">
      <c r="A49" s="46" t="s">
        <v>105</v>
      </c>
      <c r="B49" s="33"/>
      <c r="C49" s="22">
        <f t="shared" ref="C49:P49" si="3">SUM(C9:C48)</f>
        <v>0</v>
      </c>
      <c r="D49" s="22">
        <f t="shared" si="3"/>
        <v>0</v>
      </c>
      <c r="E49" s="22">
        <f t="shared" si="3"/>
        <v>0</v>
      </c>
      <c r="F49" s="22">
        <f t="shared" si="3"/>
        <v>0</v>
      </c>
      <c r="G49" s="22">
        <f t="shared" si="3"/>
        <v>0</v>
      </c>
      <c r="H49" s="22">
        <f t="shared" si="3"/>
        <v>0</v>
      </c>
      <c r="I49" s="22">
        <f t="shared" si="3"/>
        <v>0</v>
      </c>
      <c r="J49" s="22">
        <f t="shared" si="3"/>
        <v>0</v>
      </c>
      <c r="K49" s="22">
        <f t="shared" si="3"/>
        <v>0</v>
      </c>
      <c r="L49" s="22">
        <f t="shared" si="3"/>
        <v>0</v>
      </c>
      <c r="M49" s="22">
        <f t="shared" si="3"/>
        <v>0</v>
      </c>
      <c r="N49" s="22">
        <f t="shared" si="3"/>
        <v>0</v>
      </c>
      <c r="O49" s="22">
        <f t="shared" si="3"/>
        <v>0</v>
      </c>
      <c r="P49" s="22">
        <f t="shared" si="3"/>
        <v>0</v>
      </c>
      <c r="Q49" s="30" t="str">
        <f>IF(SUM(M9:M48)=0,"",SUM(P9:P48)/SUM(M9:M48))</f>
        <v/>
      </c>
    </row>
    <row r="51" spans="1:17" x14ac:dyDescent="0.25">
      <c r="A51" s="50" t="s">
        <v>123</v>
      </c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  <row r="53" spans="1:17" x14ac:dyDescent="0.25">
      <c r="A53" s="47" t="s">
        <v>107</v>
      </c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</row>
  </sheetData>
  <sheetProtection sheet="1" formatCells="0"/>
  <mergeCells count="12">
    <mergeCell ref="A1:Q1"/>
    <mergeCell ref="F2:J2"/>
    <mergeCell ref="A3:E3"/>
    <mergeCell ref="A6:Q6"/>
    <mergeCell ref="F3:J3"/>
    <mergeCell ref="A2:E2"/>
    <mergeCell ref="A5:Q5"/>
    <mergeCell ref="A53:Q53"/>
    <mergeCell ref="A49:B49"/>
    <mergeCell ref="K3:Q3"/>
    <mergeCell ref="A51:Q51"/>
    <mergeCell ref="K2:Q2"/>
  </mergeCells>
  <conditionalFormatting sqref="Q9:Q48">
    <cfRule type="expression" dxfId="2" priority="1" stopIfTrue="1">
      <formula>AND(Q9&lt;&gt;"",Q9&gt;=0.95)</formula>
    </cfRule>
    <cfRule type="expression" dxfId="1" priority="2" stopIfTrue="1">
      <formula>AND(Q9&lt;&gt;"",Q9&gt;=0.85)</formula>
    </cfRule>
    <cfRule type="expression" dxfId="0" priority="3" stopIfTrue="1">
      <formula>AND(Q9&lt;&gt;"",Q9&lt;0.85)</formula>
    </cfRule>
  </conditionalFormatting>
  <printOptions horizontalCentered="1"/>
  <pageMargins left="0.3" right="0.3" top="0.35" bottom="0.35" header="0.5" footer="0.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18"/>
  <sheetViews>
    <sheetView showGridLines="0" rightToLeft="1" workbookViewId="0"/>
  </sheetViews>
  <sheetFormatPr baseColWidth="10" defaultColWidth="9.140625" defaultRowHeight="15" x14ac:dyDescent="0.25"/>
  <cols>
    <col min="1" max="1" width="3" customWidth="1"/>
    <col min="2" max="2" width="28" customWidth="1"/>
    <col min="3" max="3" width="42" customWidth="1"/>
    <col min="4" max="4" width="3" customWidth="1"/>
  </cols>
  <sheetData>
    <row r="2" spans="2:3" ht="30" customHeight="1" x14ac:dyDescent="0.25">
      <c r="B2" s="37" t="s">
        <v>46</v>
      </c>
      <c r="C2" s="33"/>
    </row>
    <row r="3" spans="2:3" x14ac:dyDescent="0.25">
      <c r="B3" s="35" t="s">
        <v>47</v>
      </c>
      <c r="C3" s="33"/>
    </row>
    <row r="5" spans="2:3" ht="20.100000000000001" customHeight="1" x14ac:dyDescent="0.25">
      <c r="B5" s="4" t="s">
        <v>48</v>
      </c>
      <c r="C5" s="5"/>
    </row>
    <row r="6" spans="2:3" ht="20.100000000000001" customHeight="1" x14ac:dyDescent="0.25">
      <c r="B6" s="4" t="s">
        <v>49</v>
      </c>
      <c r="C6" s="5"/>
    </row>
    <row r="7" spans="2:3" ht="20.100000000000001" customHeight="1" x14ac:dyDescent="0.25">
      <c r="B7" s="4" t="s">
        <v>50</v>
      </c>
      <c r="C7" s="5"/>
    </row>
    <row r="8" spans="2:3" ht="20.100000000000001" customHeight="1" x14ac:dyDescent="0.25">
      <c r="B8" s="4" t="s">
        <v>51</v>
      </c>
      <c r="C8" s="5"/>
    </row>
    <row r="9" spans="2:3" ht="20.100000000000001" customHeight="1" x14ac:dyDescent="0.25">
      <c r="B9" s="4" t="s">
        <v>52</v>
      </c>
      <c r="C9" s="5"/>
    </row>
    <row r="10" spans="2:3" ht="20.100000000000001" customHeight="1" x14ac:dyDescent="0.25">
      <c r="B10" s="4" t="s">
        <v>53</v>
      </c>
      <c r="C10" s="5"/>
    </row>
    <row r="11" spans="2:3" ht="20.100000000000001" customHeight="1" x14ac:dyDescent="0.25">
      <c r="B11" s="4" t="s">
        <v>54</v>
      </c>
      <c r="C11" s="5"/>
    </row>
    <row r="12" spans="2:3" ht="20.100000000000001" customHeight="1" x14ac:dyDescent="0.25">
      <c r="B12" s="4" t="s">
        <v>55</v>
      </c>
      <c r="C12" s="5" t="s">
        <v>56</v>
      </c>
    </row>
    <row r="14" spans="2:3" ht="24" customHeight="1" x14ac:dyDescent="0.25">
      <c r="B14" s="32" t="s">
        <v>57</v>
      </c>
      <c r="C14" s="33"/>
    </row>
    <row r="15" spans="2:3" x14ac:dyDescent="0.25">
      <c r="B15" s="4" t="s">
        <v>58</v>
      </c>
      <c r="C15" s="5" t="s">
        <v>59</v>
      </c>
    </row>
    <row r="16" spans="2:3" x14ac:dyDescent="0.25">
      <c r="B16" s="4" t="s">
        <v>60</v>
      </c>
      <c r="C16" s="6" t="s">
        <v>61</v>
      </c>
    </row>
    <row r="18" spans="2:3" ht="30" customHeight="1" x14ac:dyDescent="0.25">
      <c r="B18" s="36" t="s">
        <v>62</v>
      </c>
      <c r="C18" s="33"/>
    </row>
  </sheetData>
  <mergeCells count="4">
    <mergeCell ref="B18:C18"/>
    <mergeCell ref="B3:C3"/>
    <mergeCell ref="B14:C14"/>
    <mergeCell ref="B2:C2"/>
  </mergeCells>
  <dataValidations count="1">
    <dataValidation type="list" errorTitle="قيمة غير مقبولة" error="اكتب «نعم» أو «لا» فقط." sqref="C15" xr:uid="{00000000-0002-0000-0100-000000000000}">
      <formula1>"نعم,لا"</formula1>
    </dataValidation>
  </dataValidations>
  <printOptions horizontalCentered="1"/>
  <pageMargins left="0.4" right="0.4" top="1" bottom="1" header="0.5" footer="0.5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3"/>
  <sheetViews>
    <sheetView rightToLeft="1" workbookViewId="0">
      <pane ySplit="3" topLeftCell="A4" activePane="bottomLeft" state="frozen"/>
      <selection pane="bottomLeft" sqref="A1:D1"/>
    </sheetView>
  </sheetViews>
  <sheetFormatPr baseColWidth="10" defaultColWidth="9.140625" defaultRowHeight="15" x14ac:dyDescent="0.25"/>
  <cols>
    <col min="1" max="1" width="6" customWidth="1"/>
    <col min="2" max="2" width="34" customWidth="1"/>
    <col min="3" max="3" width="18" customWidth="1"/>
    <col min="4" max="4" width="34" customWidth="1"/>
  </cols>
  <sheetData>
    <row r="1" spans="1:4" ht="27.95" customHeight="1" x14ac:dyDescent="0.25">
      <c r="A1" s="38" t="s">
        <v>63</v>
      </c>
      <c r="B1" s="33"/>
      <c r="C1" s="33"/>
      <c r="D1" s="33"/>
    </row>
    <row r="2" spans="1:4" x14ac:dyDescent="0.25">
      <c r="A2" s="39" t="s">
        <v>64</v>
      </c>
      <c r="B2" s="33"/>
      <c r="C2" s="33"/>
      <c r="D2" s="33"/>
    </row>
    <row r="3" spans="1:4" ht="21.95" customHeight="1" x14ac:dyDescent="0.25">
      <c r="A3" s="7" t="s">
        <v>65</v>
      </c>
      <c r="B3" s="7" t="s">
        <v>66</v>
      </c>
      <c r="C3" s="7" t="s">
        <v>67</v>
      </c>
      <c r="D3" s="7" t="s">
        <v>68</v>
      </c>
    </row>
    <row r="4" spans="1:4" ht="18" customHeight="1" x14ac:dyDescent="0.25">
      <c r="A4" s="8">
        <v>1</v>
      </c>
      <c r="B4" s="5"/>
      <c r="C4" s="9"/>
      <c r="D4" s="5"/>
    </row>
    <row r="5" spans="1:4" ht="18" customHeight="1" x14ac:dyDescent="0.25">
      <c r="A5" s="8">
        <v>2</v>
      </c>
      <c r="B5" s="5"/>
      <c r="C5" s="9"/>
      <c r="D5" s="5"/>
    </row>
    <row r="6" spans="1:4" ht="18" customHeight="1" x14ac:dyDescent="0.25">
      <c r="A6" s="8">
        <v>3</v>
      </c>
      <c r="B6" s="5"/>
      <c r="C6" s="9"/>
      <c r="D6" s="5"/>
    </row>
    <row r="7" spans="1:4" ht="18" customHeight="1" x14ac:dyDescent="0.25">
      <c r="A7" s="8">
        <v>4</v>
      </c>
      <c r="B7" s="5"/>
      <c r="C7" s="9"/>
      <c r="D7" s="5"/>
    </row>
    <row r="8" spans="1:4" ht="18" customHeight="1" x14ac:dyDescent="0.25">
      <c r="A8" s="8">
        <v>5</v>
      </c>
      <c r="B8" s="5"/>
      <c r="C8" s="9"/>
      <c r="D8" s="5"/>
    </row>
    <row r="9" spans="1:4" ht="18" customHeight="1" x14ac:dyDescent="0.25">
      <c r="A9" s="8">
        <v>6</v>
      </c>
      <c r="B9" s="5"/>
      <c r="C9" s="9"/>
      <c r="D9" s="5"/>
    </row>
    <row r="10" spans="1:4" ht="18" customHeight="1" x14ac:dyDescent="0.25">
      <c r="A10" s="8">
        <v>7</v>
      </c>
      <c r="B10" s="5"/>
      <c r="C10" s="9"/>
      <c r="D10" s="5"/>
    </row>
    <row r="11" spans="1:4" ht="18" customHeight="1" x14ac:dyDescent="0.25">
      <c r="A11" s="8">
        <v>8</v>
      </c>
      <c r="B11" s="5"/>
      <c r="C11" s="9"/>
      <c r="D11" s="5"/>
    </row>
    <row r="12" spans="1:4" ht="18" customHeight="1" x14ac:dyDescent="0.25">
      <c r="A12" s="8">
        <v>9</v>
      </c>
      <c r="B12" s="5"/>
      <c r="C12" s="9"/>
      <c r="D12" s="5"/>
    </row>
    <row r="13" spans="1:4" ht="18" customHeight="1" x14ac:dyDescent="0.25">
      <c r="A13" s="8">
        <v>10</v>
      </c>
      <c r="B13" s="5"/>
      <c r="C13" s="9"/>
      <c r="D13" s="5"/>
    </row>
    <row r="14" spans="1:4" ht="18" customHeight="1" x14ac:dyDescent="0.25">
      <c r="A14" s="8">
        <v>11</v>
      </c>
      <c r="B14" s="5"/>
      <c r="C14" s="9"/>
      <c r="D14" s="5"/>
    </row>
    <row r="15" spans="1:4" ht="18" customHeight="1" x14ac:dyDescent="0.25">
      <c r="A15" s="8">
        <v>12</v>
      </c>
      <c r="B15" s="5"/>
      <c r="C15" s="9"/>
      <c r="D15" s="5"/>
    </row>
    <row r="16" spans="1:4" ht="18" customHeight="1" x14ac:dyDescent="0.25">
      <c r="A16" s="8">
        <v>13</v>
      </c>
      <c r="B16" s="5"/>
      <c r="C16" s="9"/>
      <c r="D16" s="5"/>
    </row>
    <row r="17" spans="1:4" ht="18" customHeight="1" x14ac:dyDescent="0.25">
      <c r="A17" s="8">
        <v>14</v>
      </c>
      <c r="B17" s="5"/>
      <c r="C17" s="9"/>
      <c r="D17" s="5"/>
    </row>
    <row r="18" spans="1:4" ht="18" customHeight="1" x14ac:dyDescent="0.25">
      <c r="A18" s="8">
        <v>15</v>
      </c>
      <c r="B18" s="5"/>
      <c r="C18" s="9"/>
      <c r="D18" s="5"/>
    </row>
    <row r="19" spans="1:4" ht="18" customHeight="1" x14ac:dyDescent="0.25">
      <c r="A19" s="8">
        <v>16</v>
      </c>
      <c r="B19" s="5"/>
      <c r="C19" s="9"/>
      <c r="D19" s="5"/>
    </row>
    <row r="20" spans="1:4" ht="18" customHeight="1" x14ac:dyDescent="0.25">
      <c r="A20" s="8">
        <v>17</v>
      </c>
      <c r="B20" s="5"/>
      <c r="C20" s="9"/>
      <c r="D20" s="5"/>
    </row>
    <row r="21" spans="1:4" ht="18" customHeight="1" x14ac:dyDescent="0.25">
      <c r="A21" s="8">
        <v>18</v>
      </c>
      <c r="B21" s="5"/>
      <c r="C21" s="9"/>
      <c r="D21" s="5"/>
    </row>
    <row r="22" spans="1:4" ht="18" customHeight="1" x14ac:dyDescent="0.25">
      <c r="A22" s="8">
        <v>19</v>
      </c>
      <c r="B22" s="5"/>
      <c r="C22" s="9"/>
      <c r="D22" s="5"/>
    </row>
    <row r="23" spans="1:4" ht="18" customHeight="1" x14ac:dyDescent="0.25">
      <c r="A23" s="8">
        <v>20</v>
      </c>
      <c r="B23" s="5"/>
      <c r="C23" s="9"/>
      <c r="D23" s="5"/>
    </row>
    <row r="24" spans="1:4" ht="18" customHeight="1" x14ac:dyDescent="0.25">
      <c r="A24" s="8">
        <v>21</v>
      </c>
      <c r="B24" s="5"/>
      <c r="C24" s="9"/>
      <c r="D24" s="5"/>
    </row>
    <row r="25" spans="1:4" ht="18" customHeight="1" x14ac:dyDescent="0.25">
      <c r="A25" s="8">
        <v>22</v>
      </c>
      <c r="B25" s="5"/>
      <c r="C25" s="9"/>
      <c r="D25" s="5"/>
    </row>
    <row r="26" spans="1:4" ht="18" customHeight="1" x14ac:dyDescent="0.25">
      <c r="A26" s="8">
        <v>23</v>
      </c>
      <c r="B26" s="5"/>
      <c r="C26" s="9"/>
      <c r="D26" s="5"/>
    </row>
    <row r="27" spans="1:4" ht="18" customHeight="1" x14ac:dyDescent="0.25">
      <c r="A27" s="8">
        <v>24</v>
      </c>
      <c r="B27" s="5"/>
      <c r="C27" s="9"/>
      <c r="D27" s="5"/>
    </row>
    <row r="28" spans="1:4" ht="18" customHeight="1" x14ac:dyDescent="0.25">
      <c r="A28" s="8">
        <v>25</v>
      </c>
      <c r="B28" s="5"/>
      <c r="C28" s="9"/>
      <c r="D28" s="5"/>
    </row>
    <row r="29" spans="1:4" ht="18" customHeight="1" x14ac:dyDescent="0.25">
      <c r="A29" s="8">
        <v>26</v>
      </c>
      <c r="B29" s="5"/>
      <c r="C29" s="9"/>
      <c r="D29" s="5"/>
    </row>
    <row r="30" spans="1:4" ht="18" customHeight="1" x14ac:dyDescent="0.25">
      <c r="A30" s="8">
        <v>27</v>
      </c>
      <c r="B30" s="5"/>
      <c r="C30" s="9"/>
      <c r="D30" s="5"/>
    </row>
    <row r="31" spans="1:4" ht="18" customHeight="1" x14ac:dyDescent="0.25">
      <c r="A31" s="8">
        <v>28</v>
      </c>
      <c r="B31" s="5"/>
      <c r="C31" s="9"/>
      <c r="D31" s="5"/>
    </row>
    <row r="32" spans="1:4" ht="18" customHeight="1" x14ac:dyDescent="0.25">
      <c r="A32" s="8">
        <v>29</v>
      </c>
      <c r="B32" s="5"/>
      <c r="C32" s="9"/>
      <c r="D32" s="5"/>
    </row>
    <row r="33" spans="1:4" ht="18" customHeight="1" x14ac:dyDescent="0.25">
      <c r="A33" s="8">
        <v>30</v>
      </c>
      <c r="B33" s="5"/>
      <c r="C33" s="9"/>
      <c r="D33" s="5"/>
    </row>
    <row r="34" spans="1:4" ht="18" customHeight="1" x14ac:dyDescent="0.25">
      <c r="A34" s="8">
        <v>31</v>
      </c>
      <c r="B34" s="5"/>
      <c r="C34" s="9"/>
      <c r="D34" s="5"/>
    </row>
    <row r="35" spans="1:4" ht="18" customHeight="1" x14ac:dyDescent="0.25">
      <c r="A35" s="8">
        <v>32</v>
      </c>
      <c r="B35" s="5"/>
      <c r="C35" s="9"/>
      <c r="D35" s="5"/>
    </row>
    <row r="36" spans="1:4" ht="18" customHeight="1" x14ac:dyDescent="0.25">
      <c r="A36" s="8">
        <v>33</v>
      </c>
      <c r="B36" s="5"/>
      <c r="C36" s="9"/>
      <c r="D36" s="5"/>
    </row>
    <row r="37" spans="1:4" ht="18" customHeight="1" x14ac:dyDescent="0.25">
      <c r="A37" s="8">
        <v>34</v>
      </c>
      <c r="B37" s="5"/>
      <c r="C37" s="9"/>
      <c r="D37" s="5"/>
    </row>
    <row r="38" spans="1:4" ht="18" customHeight="1" x14ac:dyDescent="0.25">
      <c r="A38" s="8">
        <v>35</v>
      </c>
      <c r="B38" s="5"/>
      <c r="C38" s="9"/>
      <c r="D38" s="5"/>
    </row>
    <row r="39" spans="1:4" ht="18" customHeight="1" x14ac:dyDescent="0.25">
      <c r="A39" s="8">
        <v>36</v>
      </c>
      <c r="B39" s="5"/>
      <c r="C39" s="9"/>
      <c r="D39" s="5"/>
    </row>
    <row r="40" spans="1:4" ht="18" customHeight="1" x14ac:dyDescent="0.25">
      <c r="A40" s="8">
        <v>37</v>
      </c>
      <c r="B40" s="5"/>
      <c r="C40" s="9"/>
      <c r="D40" s="5"/>
    </row>
    <row r="41" spans="1:4" ht="18" customHeight="1" x14ac:dyDescent="0.25">
      <c r="A41" s="8">
        <v>38</v>
      </c>
      <c r="B41" s="5"/>
      <c r="C41" s="9"/>
      <c r="D41" s="5"/>
    </row>
    <row r="42" spans="1:4" ht="18" customHeight="1" x14ac:dyDescent="0.25">
      <c r="A42" s="8">
        <v>39</v>
      </c>
      <c r="B42" s="5"/>
      <c r="C42" s="9"/>
      <c r="D42" s="5"/>
    </row>
    <row r="43" spans="1:4" ht="18" customHeight="1" x14ac:dyDescent="0.25">
      <c r="A43" s="8">
        <v>40</v>
      </c>
      <c r="B43" s="5"/>
      <c r="C43" s="9"/>
      <c r="D43" s="5"/>
    </row>
  </sheetData>
  <mergeCells count="2">
    <mergeCell ref="A1:D1"/>
    <mergeCell ref="A2:D2"/>
  </mergeCells>
  <printOptions horizontalCentered="1"/>
  <pageMargins left="0.4" right="0.4" top="1" bottom="1" header="0.5" footer="0.5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4"/>
  <sheetViews>
    <sheetView rightToLeft="1" workbookViewId="0">
      <pane ySplit="3" topLeftCell="A4" activePane="bottomLeft" state="frozen"/>
      <selection pane="bottomLeft" sqref="A1:E1"/>
    </sheetView>
  </sheetViews>
  <sheetFormatPr baseColWidth="10" defaultColWidth="9.140625" defaultRowHeight="15" x14ac:dyDescent="0.25"/>
  <cols>
    <col min="1" max="1" width="34" customWidth="1"/>
    <col min="2" max="3" width="14" customWidth="1"/>
    <col min="4" max="4" width="12" customWidth="1"/>
    <col min="5" max="5" width="54" customWidth="1"/>
  </cols>
  <sheetData>
    <row r="1" spans="1:5" ht="27.95" customHeight="1" x14ac:dyDescent="0.25">
      <c r="A1" s="41" t="s">
        <v>69</v>
      </c>
      <c r="B1" s="33"/>
      <c r="C1" s="33"/>
      <c r="D1" s="33"/>
      <c r="E1" s="33"/>
    </row>
    <row r="2" spans="1:5" ht="26.1" customHeight="1" x14ac:dyDescent="0.25">
      <c r="A2" s="40" t="s">
        <v>70</v>
      </c>
      <c r="B2" s="33"/>
      <c r="C2" s="33"/>
      <c r="D2" s="33"/>
      <c r="E2" s="33"/>
    </row>
    <row r="3" spans="1:5" ht="21.95" customHeight="1" x14ac:dyDescent="0.25">
      <c r="A3" s="7" t="s">
        <v>71</v>
      </c>
      <c r="B3" s="7" t="s">
        <v>72</v>
      </c>
      <c r="C3" s="7" t="s">
        <v>73</v>
      </c>
      <c r="D3" s="7" t="s">
        <v>74</v>
      </c>
      <c r="E3" s="7" t="s">
        <v>68</v>
      </c>
    </row>
    <row r="4" spans="1:5" ht="18" customHeight="1" x14ac:dyDescent="0.25">
      <c r="A4" s="10" t="s">
        <v>75</v>
      </c>
      <c r="B4" s="11">
        <v>46313</v>
      </c>
      <c r="C4" s="11">
        <v>46320</v>
      </c>
      <c r="D4" s="12" t="s">
        <v>76</v>
      </c>
      <c r="E4" s="13"/>
    </row>
    <row r="5" spans="1:5" ht="18" customHeight="1" x14ac:dyDescent="0.25">
      <c r="A5" s="10" t="s">
        <v>77</v>
      </c>
      <c r="B5" s="11">
        <v>46326</v>
      </c>
      <c r="C5" s="11">
        <v>46326</v>
      </c>
      <c r="D5" s="12" t="s">
        <v>78</v>
      </c>
      <c r="E5" s="13"/>
    </row>
    <row r="6" spans="1:5" ht="18" customHeight="1" x14ac:dyDescent="0.25">
      <c r="A6" s="10" t="s">
        <v>79</v>
      </c>
      <c r="B6" s="11">
        <v>46332</v>
      </c>
      <c r="C6" s="11">
        <v>46332</v>
      </c>
      <c r="D6" s="12" t="s">
        <v>78</v>
      </c>
      <c r="E6" s="13"/>
    </row>
    <row r="7" spans="1:5" ht="18" customHeight="1" x14ac:dyDescent="0.25">
      <c r="A7" s="10" t="s">
        <v>80</v>
      </c>
      <c r="B7" s="11">
        <v>46344</v>
      </c>
      <c r="C7" s="11">
        <v>46344</v>
      </c>
      <c r="D7" s="12" t="s">
        <v>78</v>
      </c>
      <c r="E7" s="13"/>
    </row>
    <row r="8" spans="1:5" ht="18" customHeight="1" x14ac:dyDescent="0.25">
      <c r="A8" s="10" t="s">
        <v>81</v>
      </c>
      <c r="B8" s="11">
        <v>46362</v>
      </c>
      <c r="C8" s="11">
        <v>46369</v>
      </c>
      <c r="D8" s="12" t="s">
        <v>76</v>
      </c>
      <c r="E8" s="13"/>
    </row>
    <row r="9" spans="1:5" ht="18" customHeight="1" x14ac:dyDescent="0.25">
      <c r="A9" s="10" t="s">
        <v>82</v>
      </c>
      <c r="B9" s="11">
        <v>46388</v>
      </c>
      <c r="C9" s="11">
        <v>46388</v>
      </c>
      <c r="D9" s="12" t="s">
        <v>83</v>
      </c>
      <c r="E9" s="13"/>
    </row>
    <row r="10" spans="1:5" ht="18" customHeight="1" x14ac:dyDescent="0.25">
      <c r="A10" s="10" t="s">
        <v>84</v>
      </c>
      <c r="B10" s="11">
        <v>46398</v>
      </c>
      <c r="C10" s="11">
        <v>46398</v>
      </c>
      <c r="D10" s="12" t="s">
        <v>78</v>
      </c>
      <c r="E10" s="13"/>
    </row>
    <row r="11" spans="1:5" ht="18" customHeight="1" x14ac:dyDescent="0.25">
      <c r="A11" s="10" t="s">
        <v>85</v>
      </c>
      <c r="B11" s="11">
        <v>46401</v>
      </c>
      <c r="C11" s="11">
        <v>46401</v>
      </c>
      <c r="D11" s="12" t="s">
        <v>83</v>
      </c>
      <c r="E11" s="13"/>
    </row>
    <row r="12" spans="1:5" ht="18" customHeight="1" x14ac:dyDescent="0.25">
      <c r="A12" s="10" t="s">
        <v>86</v>
      </c>
      <c r="B12" s="11">
        <v>46411</v>
      </c>
      <c r="C12" s="11">
        <v>46418</v>
      </c>
      <c r="D12" s="12" t="s">
        <v>76</v>
      </c>
      <c r="E12" s="13"/>
    </row>
    <row r="13" spans="1:5" ht="18" customHeight="1" x14ac:dyDescent="0.25">
      <c r="A13" s="14" t="s">
        <v>87</v>
      </c>
      <c r="B13" s="15">
        <v>46454</v>
      </c>
      <c r="C13" s="15">
        <v>46456</v>
      </c>
      <c r="D13" s="16" t="s">
        <v>88</v>
      </c>
      <c r="E13" s="17" t="s">
        <v>89</v>
      </c>
    </row>
    <row r="14" spans="1:5" ht="18" customHeight="1" x14ac:dyDescent="0.25">
      <c r="A14" s="10" t="s">
        <v>90</v>
      </c>
      <c r="B14" s="11">
        <v>46467</v>
      </c>
      <c r="C14" s="11">
        <v>46474</v>
      </c>
      <c r="D14" s="12" t="s">
        <v>76</v>
      </c>
      <c r="E14" s="13"/>
    </row>
    <row r="15" spans="1:5" ht="18" customHeight="1" x14ac:dyDescent="0.25">
      <c r="A15" s="10" t="s">
        <v>91</v>
      </c>
      <c r="B15" s="11">
        <v>46508</v>
      </c>
      <c r="C15" s="11">
        <v>46508</v>
      </c>
      <c r="D15" s="12" t="s">
        <v>83</v>
      </c>
      <c r="E15" s="13"/>
    </row>
    <row r="16" spans="1:5" ht="18" customHeight="1" x14ac:dyDescent="0.25">
      <c r="A16" s="10" t="s">
        <v>92</v>
      </c>
      <c r="B16" s="11">
        <v>46516</v>
      </c>
      <c r="C16" s="11">
        <v>46523</v>
      </c>
      <c r="D16" s="12" t="s">
        <v>76</v>
      </c>
      <c r="E16" s="13"/>
    </row>
    <row r="17" spans="1:5" ht="18" customHeight="1" x14ac:dyDescent="0.25">
      <c r="A17" s="14" t="s">
        <v>93</v>
      </c>
      <c r="B17" s="15">
        <v>46521</v>
      </c>
      <c r="C17" s="15">
        <v>46523</v>
      </c>
      <c r="D17" s="16" t="s">
        <v>88</v>
      </c>
      <c r="E17" s="17" t="s">
        <v>94</v>
      </c>
    </row>
    <row r="18" spans="1:5" ht="18" customHeight="1" x14ac:dyDescent="0.25">
      <c r="A18" s="14" t="s">
        <v>95</v>
      </c>
      <c r="B18" s="15">
        <v>46542</v>
      </c>
      <c r="C18" s="15">
        <v>46542</v>
      </c>
      <c r="D18" s="16" t="s">
        <v>88</v>
      </c>
      <c r="E18" s="17" t="s">
        <v>96</v>
      </c>
    </row>
    <row r="19" spans="1:5" ht="18" customHeight="1" x14ac:dyDescent="0.25">
      <c r="A19" s="5"/>
      <c r="B19" s="18"/>
      <c r="C19" s="18"/>
      <c r="D19" s="9"/>
      <c r="E19" s="19"/>
    </row>
    <row r="20" spans="1:5" ht="18" customHeight="1" x14ac:dyDescent="0.25">
      <c r="A20" s="5"/>
      <c r="B20" s="18"/>
      <c r="C20" s="18"/>
      <c r="D20" s="9"/>
      <c r="E20" s="19"/>
    </row>
    <row r="21" spans="1:5" ht="18" customHeight="1" x14ac:dyDescent="0.25">
      <c r="A21" s="5"/>
      <c r="B21" s="18"/>
      <c r="C21" s="18"/>
      <c r="D21" s="9"/>
      <c r="E21" s="19"/>
    </row>
    <row r="22" spans="1:5" ht="18" customHeight="1" x14ac:dyDescent="0.25">
      <c r="A22" s="5"/>
      <c r="B22" s="18"/>
      <c r="C22" s="18"/>
      <c r="D22" s="9"/>
      <c r="E22" s="19"/>
    </row>
    <row r="23" spans="1:5" ht="18" customHeight="1" x14ac:dyDescent="0.25">
      <c r="A23" s="5"/>
      <c r="B23" s="18"/>
      <c r="C23" s="18"/>
      <c r="D23" s="9"/>
      <c r="E23" s="19"/>
    </row>
    <row r="24" spans="1:5" ht="18" customHeight="1" x14ac:dyDescent="0.25">
      <c r="A24" s="5"/>
      <c r="B24" s="18"/>
      <c r="C24" s="18"/>
      <c r="D24" s="9"/>
      <c r="E24" s="19"/>
    </row>
    <row r="25" spans="1:5" ht="18" customHeight="1" x14ac:dyDescent="0.25">
      <c r="A25" s="5"/>
      <c r="B25" s="18"/>
      <c r="C25" s="18"/>
      <c r="D25" s="9"/>
      <c r="E25" s="19"/>
    </row>
    <row r="26" spans="1:5" ht="18" customHeight="1" x14ac:dyDescent="0.25">
      <c r="A26" s="5"/>
      <c r="B26" s="18"/>
      <c r="C26" s="18"/>
      <c r="D26" s="9"/>
      <c r="E26" s="19"/>
    </row>
    <row r="27" spans="1:5" ht="18" customHeight="1" x14ac:dyDescent="0.25">
      <c r="A27" s="5"/>
      <c r="B27" s="18"/>
      <c r="C27" s="18"/>
      <c r="D27" s="9"/>
      <c r="E27" s="19"/>
    </row>
    <row r="28" spans="1:5" ht="18" customHeight="1" x14ac:dyDescent="0.25">
      <c r="A28" s="5"/>
      <c r="B28" s="18"/>
      <c r="C28" s="18"/>
      <c r="D28" s="9"/>
      <c r="E28" s="19"/>
    </row>
    <row r="29" spans="1:5" ht="18" customHeight="1" x14ac:dyDescent="0.25">
      <c r="A29" s="5"/>
      <c r="B29" s="18"/>
      <c r="C29" s="18"/>
      <c r="D29" s="9"/>
      <c r="E29" s="19"/>
    </row>
    <row r="30" spans="1:5" ht="18" customHeight="1" x14ac:dyDescent="0.25">
      <c r="A30" s="5"/>
      <c r="B30" s="18"/>
      <c r="C30" s="18"/>
      <c r="D30" s="9"/>
      <c r="E30" s="19"/>
    </row>
    <row r="31" spans="1:5" ht="18" customHeight="1" x14ac:dyDescent="0.25">
      <c r="A31" s="5"/>
      <c r="B31" s="18"/>
      <c r="C31" s="18"/>
      <c r="D31" s="9"/>
      <c r="E31" s="19"/>
    </row>
    <row r="32" spans="1:5" ht="18" customHeight="1" x14ac:dyDescent="0.25">
      <c r="A32" s="5"/>
      <c r="B32" s="18"/>
      <c r="C32" s="18"/>
      <c r="D32" s="9"/>
      <c r="E32" s="19"/>
    </row>
    <row r="33" spans="1:5" ht="18" customHeight="1" x14ac:dyDescent="0.25">
      <c r="A33" s="5"/>
      <c r="B33" s="18"/>
      <c r="C33" s="18"/>
      <c r="D33" s="9"/>
      <c r="E33" s="19"/>
    </row>
    <row r="34" spans="1:5" ht="18" customHeight="1" x14ac:dyDescent="0.25">
      <c r="A34" s="5"/>
      <c r="B34" s="18"/>
      <c r="C34" s="18"/>
      <c r="D34" s="9"/>
      <c r="E34" s="19"/>
    </row>
  </sheetData>
  <mergeCells count="2">
    <mergeCell ref="A2:E2"/>
    <mergeCell ref="A1:E1"/>
  </mergeCells>
  <printOptions horizontalCentered="1"/>
  <pageMargins left="0.4" right="0.4" top="1" bottom="1" header="0.5" footer="0.5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 activeCell="AH10" sqref="AH10:AH11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شتنبر 2026     —     الموسم الدراسي "&amp;البيانات!$C$12</f>
        <v>سجل الحضور والغياب     —     شهر شتنبر 2026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46266</v>
      </c>
      <c r="D8" s="20">
        <v>46267</v>
      </c>
      <c r="E8" s="20">
        <v>46268</v>
      </c>
      <c r="F8" s="20">
        <v>46269</v>
      </c>
      <c r="G8" s="20">
        <v>46270</v>
      </c>
      <c r="H8" s="20">
        <v>46271</v>
      </c>
      <c r="I8" s="20">
        <v>46272</v>
      </c>
      <c r="J8" s="20">
        <v>46273</v>
      </c>
      <c r="K8" s="20">
        <v>46274</v>
      </c>
      <c r="L8" s="20">
        <v>46275</v>
      </c>
      <c r="M8" s="20">
        <v>46276</v>
      </c>
      <c r="N8" s="20">
        <v>46277</v>
      </c>
      <c r="O8" s="20">
        <v>46278</v>
      </c>
      <c r="P8" s="20">
        <v>46279</v>
      </c>
      <c r="Q8" s="20">
        <v>46280</v>
      </c>
      <c r="R8" s="20">
        <v>46281</v>
      </c>
      <c r="S8" s="20">
        <v>46282</v>
      </c>
      <c r="T8" s="20">
        <v>46283</v>
      </c>
      <c r="U8" s="20">
        <v>46284</v>
      </c>
      <c r="V8" s="20">
        <v>46285</v>
      </c>
      <c r="W8" s="20">
        <v>46286</v>
      </c>
      <c r="X8" s="20">
        <v>46287</v>
      </c>
      <c r="Y8" s="20">
        <v>46288</v>
      </c>
      <c r="Z8" s="20">
        <v>46289</v>
      </c>
      <c r="AA8" s="20">
        <v>46290</v>
      </c>
      <c r="AB8" s="20">
        <v>46291</v>
      </c>
      <c r="AC8" s="20">
        <v>46292</v>
      </c>
      <c r="AD8" s="20">
        <v>46293</v>
      </c>
      <c r="AE8" s="20">
        <v>46294</v>
      </c>
      <c r="AF8" s="20">
        <v>46295</v>
      </c>
      <c r="AG8" s="21"/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1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1</v>
      </c>
      <c r="F9" s="21">
        <f>IF(WEEKDAY(F$8,2)=7,0,IF(AND(WEEKDAY(F$8,2)=6,البيانات!$C$15&lt;&gt;"نعم"),0,IF(SUMPRODUCT((F$8&gt;=العطل!$B$4:$B$34)*(F$8&lt;=العطل!$C$4:$C$34)*(العطل!$B$4:$B$34&lt;&gt;""))&gt;0,0,1)))</f>
        <v>1</v>
      </c>
      <c r="G9" s="21">
        <f>IF(WEEKDAY(G$8,2)=7,0,IF(AND(WEEKDAY(G$8,2)=6,البيانات!$C$15&lt;&gt;"نعم"),0,IF(SUMPRODUCT((G$8&gt;=العطل!$B$4:$B$34)*(G$8&lt;=العطل!$C$4:$C$34)*(العطل!$B$4:$B$34&lt;&gt;""))&gt;0,0,1)))</f>
        <v>0</v>
      </c>
      <c r="H9" s="21">
        <f>IF(WEEKDAY(H$8,2)=7,0,IF(AND(WEEKDAY(H$8,2)=6,البيانات!$C$15&lt;&gt;"نعم"),0,IF(SUMPRODUCT((H$8&gt;=العطل!$B$4:$B$34)*(H$8&lt;=العطل!$C$4:$C$34)*(العطل!$B$4:$B$34&lt;&gt;""))&gt;0,0,1)))</f>
        <v>0</v>
      </c>
      <c r="I9" s="21">
        <f>IF(WEEKDAY(I$8,2)=7,0,IF(AND(WEEKDAY(I$8,2)=6,البيانات!$C$15&lt;&gt;"نعم"),0,IF(SUMPRODUCT((I$8&gt;=العطل!$B$4:$B$34)*(I$8&lt;=العطل!$C$4:$C$34)*(العطل!$B$4:$B$34&lt;&gt;""))&gt;0,0,1)))</f>
        <v>1</v>
      </c>
      <c r="J9" s="21">
        <f>IF(WEEKDAY(J$8,2)=7,0,IF(AND(WEEKDAY(J$8,2)=6,البيانات!$C$15&lt;&gt;"نعم"),0,IF(SUMPRODUCT((J$8&gt;=العطل!$B$4:$B$34)*(J$8&lt;=العطل!$C$4:$C$34)*(العطل!$B$4:$B$34&lt;&gt;""))&gt;0,0,1)))</f>
        <v>1</v>
      </c>
      <c r="K9" s="21">
        <f>IF(WEEKDAY(K$8,2)=7,0,IF(AND(WEEKDAY(K$8,2)=6,البيانات!$C$15&lt;&gt;"نعم"),0,IF(SUMPRODUCT((K$8&gt;=العطل!$B$4:$B$34)*(K$8&lt;=العطل!$C$4:$C$34)*(العطل!$B$4:$B$34&lt;&gt;""))&gt;0,0,1)))</f>
        <v>1</v>
      </c>
      <c r="L9" s="21">
        <f>IF(WEEKDAY(L$8,2)=7,0,IF(AND(WEEKDAY(L$8,2)=6,البيانات!$C$15&lt;&gt;"نعم"),0,IF(SUMPRODUCT((L$8&gt;=العطل!$B$4:$B$34)*(L$8&lt;=العطل!$C$4:$C$34)*(العطل!$B$4:$B$34&lt;&gt;""))&gt;0,0,1)))</f>
        <v>1</v>
      </c>
      <c r="M9" s="21">
        <f>IF(WEEKDAY(M$8,2)=7,0,IF(AND(WEEKDAY(M$8,2)=6,البيانات!$C$15&lt;&gt;"نعم"),0,IF(SUMPRODUCT((M$8&gt;=العطل!$B$4:$B$34)*(M$8&lt;=العطل!$C$4:$C$34)*(العطل!$B$4:$B$34&lt;&gt;""))&gt;0,0,1)))</f>
        <v>1</v>
      </c>
      <c r="N9" s="21">
        <f>IF(WEEKDAY(N$8,2)=7,0,IF(AND(WEEKDAY(N$8,2)=6,البيانات!$C$15&lt;&gt;"نعم"),0,IF(SUMPRODUCT((N$8&gt;=العطل!$B$4:$B$34)*(N$8&lt;=العطل!$C$4:$C$34)*(العطل!$B$4:$B$34&lt;&gt;""))&gt;0,0,1)))</f>
        <v>0</v>
      </c>
      <c r="O9" s="21">
        <f>IF(WEEKDAY(O$8,2)=7,0,IF(AND(WEEKDAY(O$8,2)=6,البيانات!$C$15&lt;&gt;"نعم"),0,IF(SUMPRODUCT((O$8&gt;=العطل!$B$4:$B$34)*(O$8&lt;=العطل!$C$4:$C$34)*(العطل!$B$4:$B$34&lt;&gt;""))&gt;0,0,1)))</f>
        <v>0</v>
      </c>
      <c r="P9" s="21">
        <f>IF(WEEKDAY(P$8,2)=7,0,IF(AND(WEEKDAY(P$8,2)=6,البيانات!$C$15&lt;&gt;"نعم"),0,IF(SUMPRODUCT((P$8&gt;=العطل!$B$4:$B$34)*(P$8&lt;=العطل!$C$4:$C$34)*(العطل!$B$4:$B$34&lt;&gt;""))&gt;0,0,1)))</f>
        <v>1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1</v>
      </c>
      <c r="T9" s="21">
        <f>IF(WEEKDAY(T$8,2)=7,0,IF(AND(WEEKDAY(T$8,2)=6,البيانات!$C$15&lt;&gt;"نعم"),0,IF(SUMPRODUCT((T$8&gt;=العطل!$B$4:$B$34)*(T$8&lt;=العطل!$C$4:$C$34)*(العطل!$B$4:$B$34&lt;&gt;""))&gt;0,0,1)))</f>
        <v>1</v>
      </c>
      <c r="U9" s="21">
        <f>IF(WEEKDAY(U$8,2)=7,0,IF(AND(WEEKDAY(U$8,2)=6,البيانات!$C$15&lt;&gt;"نعم"),0,IF(SUMPRODUCT((U$8&gt;=العطل!$B$4:$B$34)*(U$8&lt;=العطل!$C$4:$C$34)*(العطل!$B$4:$B$34&lt;&gt;""))&gt;0,0,1)))</f>
        <v>0</v>
      </c>
      <c r="V9" s="21">
        <f>IF(WEEKDAY(V$8,2)=7,0,IF(AND(WEEKDAY(V$8,2)=6,البيانات!$C$15&lt;&gt;"نعم"),0,IF(SUMPRODUCT((V$8&gt;=العطل!$B$4:$B$34)*(V$8&lt;=العطل!$C$4:$C$34)*(العطل!$B$4:$B$34&lt;&gt;""))&gt;0,0,1)))</f>
        <v>0</v>
      </c>
      <c r="W9" s="21">
        <f>IF(WEEKDAY(W$8,2)=7,0,IF(AND(WEEKDAY(W$8,2)=6,البيانات!$C$15&lt;&gt;"نعم"),0,IF(SUMPRODUCT((W$8&gt;=العطل!$B$4:$B$34)*(W$8&lt;=العطل!$C$4:$C$34)*(العطل!$B$4:$B$34&lt;&gt;""))&gt;0,0,1)))</f>
        <v>1</v>
      </c>
      <c r="X9" s="21">
        <f>IF(WEEKDAY(X$8,2)=7,0,IF(AND(WEEKDAY(X$8,2)=6,البيانات!$C$15&lt;&gt;"نعم"),0,IF(SUMPRODUCT((X$8&gt;=العطل!$B$4:$B$34)*(X$8&lt;=العطل!$C$4:$C$34)*(العطل!$B$4:$B$34&lt;&gt;""))&gt;0,0,1)))</f>
        <v>1</v>
      </c>
      <c r="Y9" s="21">
        <f>IF(WEEKDAY(Y$8,2)=7,0,IF(AND(WEEKDAY(Y$8,2)=6,البيانات!$C$15&lt;&gt;"نعم"),0,IF(SUMPRODUCT((Y$8&gt;=العطل!$B$4:$B$34)*(Y$8&lt;=العطل!$C$4:$C$34)*(العطل!$B$4:$B$34&lt;&gt;""))&gt;0,0,1)))</f>
        <v>1</v>
      </c>
      <c r="Z9" s="21">
        <f>IF(WEEKDAY(Z$8,2)=7,0,IF(AND(WEEKDAY(Z$8,2)=6,البيانات!$C$15&lt;&gt;"نعم"),0,IF(SUMPRODUCT((Z$8&gt;=العطل!$B$4:$B$34)*(Z$8&lt;=العطل!$C$4:$C$34)*(العطل!$B$4:$B$34&lt;&gt;""))&gt;0,0,1)))</f>
        <v>1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1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0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0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1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1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1</v>
      </c>
      <c r="AG9" s="21">
        <v>0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/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F11" si="0">IF(C$8="","",CHOOSE(WEEKDAY(C$8,2),"ن","ث","ر","خ","ج","س","ح"))</f>
        <v>ث</v>
      </c>
      <c r="D11" s="25" t="str">
        <f t="shared" si="0"/>
        <v>ر</v>
      </c>
      <c r="E11" s="25" t="str">
        <f t="shared" si="0"/>
        <v>خ</v>
      </c>
      <c r="F11" s="25" t="str">
        <f t="shared" si="0"/>
        <v>ج</v>
      </c>
      <c r="G11" s="25" t="str">
        <f t="shared" si="0"/>
        <v>س</v>
      </c>
      <c r="H11" s="25" t="str">
        <f t="shared" si="0"/>
        <v>ح</v>
      </c>
      <c r="I11" s="25" t="str">
        <f t="shared" si="0"/>
        <v>ن</v>
      </c>
      <c r="J11" s="25" t="str">
        <f t="shared" si="0"/>
        <v>ث</v>
      </c>
      <c r="K11" s="25" t="str">
        <f t="shared" si="0"/>
        <v>ر</v>
      </c>
      <c r="L11" s="25" t="str">
        <f t="shared" si="0"/>
        <v>خ</v>
      </c>
      <c r="M11" s="25" t="str">
        <f t="shared" si="0"/>
        <v>ج</v>
      </c>
      <c r="N11" s="25" t="str">
        <f t="shared" si="0"/>
        <v>س</v>
      </c>
      <c r="O11" s="25" t="str">
        <f t="shared" si="0"/>
        <v>ح</v>
      </c>
      <c r="P11" s="25" t="str">
        <f t="shared" si="0"/>
        <v>ن</v>
      </c>
      <c r="Q11" s="25" t="str">
        <f t="shared" si="0"/>
        <v>ث</v>
      </c>
      <c r="R11" s="25" t="str">
        <f t="shared" si="0"/>
        <v>ر</v>
      </c>
      <c r="S11" s="25" t="str">
        <f t="shared" si="0"/>
        <v>خ</v>
      </c>
      <c r="T11" s="25" t="str">
        <f t="shared" si="0"/>
        <v>ج</v>
      </c>
      <c r="U11" s="25" t="str">
        <f t="shared" si="0"/>
        <v>س</v>
      </c>
      <c r="V11" s="25" t="str">
        <f t="shared" si="0"/>
        <v>ح</v>
      </c>
      <c r="W11" s="25" t="str">
        <f t="shared" si="0"/>
        <v>ن</v>
      </c>
      <c r="X11" s="25" t="str">
        <f t="shared" si="0"/>
        <v>ث</v>
      </c>
      <c r="Y11" s="25" t="str">
        <f t="shared" si="0"/>
        <v>ر</v>
      </c>
      <c r="Z11" s="25" t="str">
        <f t="shared" si="0"/>
        <v>خ</v>
      </c>
      <c r="AA11" s="25" t="str">
        <f t="shared" si="0"/>
        <v>ج</v>
      </c>
      <c r="AB11" s="25" t="str">
        <f t="shared" si="0"/>
        <v>س</v>
      </c>
      <c r="AC11" s="25" t="str">
        <f t="shared" si="0"/>
        <v>ح</v>
      </c>
      <c r="AD11" s="25" t="str">
        <f t="shared" si="0"/>
        <v>ن</v>
      </c>
      <c r="AE11" s="25" t="str">
        <f t="shared" si="0"/>
        <v>ث</v>
      </c>
      <c r="AF11" s="25" t="str">
        <f t="shared" si="0"/>
        <v>ر</v>
      </c>
      <c r="AG11" s="25"/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22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72" priority="4">
      <formula>C$9=0</formula>
    </cfRule>
  </conditionalFormatting>
  <conditionalFormatting sqref="C12:AG51">
    <cfRule type="expression" dxfId="71" priority="1" stopIfTrue="1">
      <formula>C12="غ"</formula>
    </cfRule>
    <cfRule type="expression" dxfId="70" priority="2" stopIfTrue="1">
      <formula>C12="ب"</formula>
    </cfRule>
    <cfRule type="expression" dxfId="69" priority="3" stopIfTrue="1">
      <formula>OR(C12="ص",C12="م")</formula>
    </cfRule>
  </conditionalFormatting>
  <conditionalFormatting sqref="AL12:AL51">
    <cfRule type="expression" dxfId="68" priority="6" stopIfTrue="1">
      <formula>AND(AL12&lt;&gt;"",AL12&gt;=0.95)</formula>
    </cfRule>
    <cfRule type="expression" dxfId="67" priority="7" stopIfTrue="1">
      <formula>AND(AL12&lt;&gt;"",AL12&gt;=0.85)</formula>
    </cfRule>
    <cfRule type="expression" dxfId="66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4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 sqref="A1:AL1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أكتوبر 2026     —     الموسم الدراسي "&amp;البيانات!$C$12</f>
        <v>سجل الحضور والغياب     —     شهر أكتوبر 2026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46296</v>
      </c>
      <c r="D8" s="20">
        <v>46297</v>
      </c>
      <c r="E8" s="20">
        <v>46298</v>
      </c>
      <c r="F8" s="20">
        <v>46299</v>
      </c>
      <c r="G8" s="20">
        <v>46300</v>
      </c>
      <c r="H8" s="20">
        <v>46301</v>
      </c>
      <c r="I8" s="20">
        <v>46302</v>
      </c>
      <c r="J8" s="20">
        <v>46303</v>
      </c>
      <c r="K8" s="20">
        <v>46304</v>
      </c>
      <c r="L8" s="20">
        <v>46305</v>
      </c>
      <c r="M8" s="20">
        <v>46306</v>
      </c>
      <c r="N8" s="20">
        <v>46307</v>
      </c>
      <c r="O8" s="20">
        <v>46308</v>
      </c>
      <c r="P8" s="20">
        <v>46309</v>
      </c>
      <c r="Q8" s="20">
        <v>46310</v>
      </c>
      <c r="R8" s="20">
        <v>46311</v>
      </c>
      <c r="S8" s="20">
        <v>46312</v>
      </c>
      <c r="T8" s="20">
        <v>46313</v>
      </c>
      <c r="U8" s="20">
        <v>46314</v>
      </c>
      <c r="V8" s="20">
        <v>46315</v>
      </c>
      <c r="W8" s="20">
        <v>46316</v>
      </c>
      <c r="X8" s="20">
        <v>46317</v>
      </c>
      <c r="Y8" s="20">
        <v>46318</v>
      </c>
      <c r="Z8" s="20">
        <v>46319</v>
      </c>
      <c r="AA8" s="20">
        <v>46320</v>
      </c>
      <c r="AB8" s="20">
        <v>46321</v>
      </c>
      <c r="AC8" s="20">
        <v>46322</v>
      </c>
      <c r="AD8" s="20">
        <v>46323</v>
      </c>
      <c r="AE8" s="20">
        <v>46324</v>
      </c>
      <c r="AF8" s="20">
        <v>46325</v>
      </c>
      <c r="AG8" s="20">
        <v>46326</v>
      </c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1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0</v>
      </c>
      <c r="F9" s="21">
        <f>IF(WEEKDAY(F$8,2)=7,0,IF(AND(WEEKDAY(F$8,2)=6,البيانات!$C$15&lt;&gt;"نعم"),0,IF(SUMPRODUCT((F$8&gt;=العطل!$B$4:$B$34)*(F$8&lt;=العطل!$C$4:$C$34)*(العطل!$B$4:$B$34&lt;&gt;""))&gt;0,0,1)))</f>
        <v>0</v>
      </c>
      <c r="G9" s="21">
        <f>IF(WEEKDAY(G$8,2)=7,0,IF(AND(WEEKDAY(G$8,2)=6,البيانات!$C$15&lt;&gt;"نعم"),0,IF(SUMPRODUCT((G$8&gt;=العطل!$B$4:$B$34)*(G$8&lt;=العطل!$C$4:$C$34)*(العطل!$B$4:$B$34&lt;&gt;""))&gt;0,0,1)))</f>
        <v>1</v>
      </c>
      <c r="H9" s="21">
        <f>IF(WEEKDAY(H$8,2)=7,0,IF(AND(WEEKDAY(H$8,2)=6,البيانات!$C$15&lt;&gt;"نعم"),0,IF(SUMPRODUCT((H$8&gt;=العطل!$B$4:$B$34)*(H$8&lt;=العطل!$C$4:$C$34)*(العطل!$B$4:$B$34&lt;&gt;""))&gt;0,0,1)))</f>
        <v>1</v>
      </c>
      <c r="I9" s="21">
        <f>IF(WEEKDAY(I$8,2)=7,0,IF(AND(WEEKDAY(I$8,2)=6,البيانات!$C$15&lt;&gt;"نعم"),0,IF(SUMPRODUCT((I$8&gt;=العطل!$B$4:$B$34)*(I$8&lt;=العطل!$C$4:$C$34)*(العطل!$B$4:$B$34&lt;&gt;""))&gt;0,0,1)))</f>
        <v>1</v>
      </c>
      <c r="J9" s="21">
        <f>IF(WEEKDAY(J$8,2)=7,0,IF(AND(WEEKDAY(J$8,2)=6,البيانات!$C$15&lt;&gt;"نعم"),0,IF(SUMPRODUCT((J$8&gt;=العطل!$B$4:$B$34)*(J$8&lt;=العطل!$C$4:$C$34)*(العطل!$B$4:$B$34&lt;&gt;""))&gt;0,0,1)))</f>
        <v>1</v>
      </c>
      <c r="K9" s="21">
        <f>IF(WEEKDAY(K$8,2)=7,0,IF(AND(WEEKDAY(K$8,2)=6,البيانات!$C$15&lt;&gt;"نعم"),0,IF(SUMPRODUCT((K$8&gt;=العطل!$B$4:$B$34)*(K$8&lt;=العطل!$C$4:$C$34)*(العطل!$B$4:$B$34&lt;&gt;""))&gt;0,0,1)))</f>
        <v>1</v>
      </c>
      <c r="L9" s="21">
        <f>IF(WEEKDAY(L$8,2)=7,0,IF(AND(WEEKDAY(L$8,2)=6,البيانات!$C$15&lt;&gt;"نعم"),0,IF(SUMPRODUCT((L$8&gt;=العطل!$B$4:$B$34)*(L$8&lt;=العطل!$C$4:$C$34)*(العطل!$B$4:$B$34&lt;&gt;""))&gt;0,0,1)))</f>
        <v>0</v>
      </c>
      <c r="M9" s="21">
        <f>IF(WEEKDAY(M$8,2)=7,0,IF(AND(WEEKDAY(M$8,2)=6,البيانات!$C$15&lt;&gt;"نعم"),0,IF(SUMPRODUCT((M$8&gt;=العطل!$B$4:$B$34)*(M$8&lt;=العطل!$C$4:$C$34)*(العطل!$B$4:$B$34&lt;&gt;""))&gt;0,0,1)))</f>
        <v>0</v>
      </c>
      <c r="N9" s="21">
        <f>IF(WEEKDAY(N$8,2)=7,0,IF(AND(WEEKDAY(N$8,2)=6,البيانات!$C$15&lt;&gt;"نعم"),0,IF(SUMPRODUCT((N$8&gt;=العطل!$B$4:$B$34)*(N$8&lt;=العطل!$C$4:$C$34)*(العطل!$B$4:$B$34&lt;&gt;""))&gt;0,0,1)))</f>
        <v>1</v>
      </c>
      <c r="O9" s="21">
        <f>IF(WEEKDAY(O$8,2)=7,0,IF(AND(WEEKDAY(O$8,2)=6,البيانات!$C$15&lt;&gt;"نعم"),0,IF(SUMPRODUCT((O$8&gt;=العطل!$B$4:$B$34)*(O$8&lt;=العطل!$C$4:$C$34)*(العطل!$B$4:$B$34&lt;&gt;""))&gt;0,0,1)))</f>
        <v>1</v>
      </c>
      <c r="P9" s="21">
        <f>IF(WEEKDAY(P$8,2)=7,0,IF(AND(WEEKDAY(P$8,2)=6,البيانات!$C$15&lt;&gt;"نعم"),0,IF(SUMPRODUCT((P$8&gt;=العطل!$B$4:$B$34)*(P$8&lt;=العطل!$C$4:$C$34)*(العطل!$B$4:$B$34&lt;&gt;""))&gt;0,0,1)))</f>
        <v>1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0</v>
      </c>
      <c r="T9" s="21">
        <f>IF(WEEKDAY(T$8,2)=7,0,IF(AND(WEEKDAY(T$8,2)=6,البيانات!$C$15&lt;&gt;"نعم"),0,IF(SUMPRODUCT((T$8&gt;=العطل!$B$4:$B$34)*(T$8&lt;=العطل!$C$4:$C$34)*(العطل!$B$4:$B$34&lt;&gt;""))&gt;0,0,1)))</f>
        <v>0</v>
      </c>
      <c r="U9" s="21">
        <f>IF(WEEKDAY(U$8,2)=7,0,IF(AND(WEEKDAY(U$8,2)=6,البيانات!$C$15&lt;&gt;"نعم"),0,IF(SUMPRODUCT((U$8&gt;=العطل!$B$4:$B$34)*(U$8&lt;=العطل!$C$4:$C$34)*(العطل!$B$4:$B$34&lt;&gt;""))&gt;0,0,1)))</f>
        <v>0</v>
      </c>
      <c r="V9" s="21">
        <f>IF(WEEKDAY(V$8,2)=7,0,IF(AND(WEEKDAY(V$8,2)=6,البيانات!$C$15&lt;&gt;"نعم"),0,IF(SUMPRODUCT((V$8&gt;=العطل!$B$4:$B$34)*(V$8&lt;=العطل!$C$4:$C$34)*(العطل!$B$4:$B$34&lt;&gt;""))&gt;0,0,1)))</f>
        <v>0</v>
      </c>
      <c r="W9" s="21">
        <f>IF(WEEKDAY(W$8,2)=7,0,IF(AND(WEEKDAY(W$8,2)=6,البيانات!$C$15&lt;&gt;"نعم"),0,IF(SUMPRODUCT((W$8&gt;=العطل!$B$4:$B$34)*(W$8&lt;=العطل!$C$4:$C$34)*(العطل!$B$4:$B$34&lt;&gt;""))&gt;0,0,1)))</f>
        <v>0</v>
      </c>
      <c r="X9" s="21">
        <f>IF(WEEKDAY(X$8,2)=7,0,IF(AND(WEEKDAY(X$8,2)=6,البيانات!$C$15&lt;&gt;"نعم"),0,IF(SUMPRODUCT((X$8&gt;=العطل!$B$4:$B$34)*(X$8&lt;=العطل!$C$4:$C$34)*(العطل!$B$4:$B$34&lt;&gt;""))&gt;0,0,1)))</f>
        <v>0</v>
      </c>
      <c r="Y9" s="21">
        <f>IF(WEEKDAY(Y$8,2)=7,0,IF(AND(WEEKDAY(Y$8,2)=6,البيانات!$C$15&lt;&gt;"نعم"),0,IF(SUMPRODUCT((Y$8&gt;=العطل!$B$4:$B$34)*(Y$8&lt;=العطل!$C$4:$C$34)*(العطل!$B$4:$B$34&lt;&gt;""))&gt;0,0,1)))</f>
        <v>0</v>
      </c>
      <c r="Z9" s="21">
        <f>IF(WEEKDAY(Z$8,2)=7,0,IF(AND(WEEKDAY(Z$8,2)=6,البيانات!$C$15&lt;&gt;"نعم"),0,IF(SUMPRODUCT((Z$8&gt;=العطل!$B$4:$B$34)*(Z$8&lt;=العطل!$C$4:$C$34)*(العطل!$B$4:$B$34&lt;&gt;""))&gt;0,0,1)))</f>
        <v>0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0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1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1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1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1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1</v>
      </c>
      <c r="AG9" s="21">
        <f>IF(WEEKDAY(AG$8,2)=7,0,IF(AND(WEEKDAY(AG$8,2)=6,البيانات!$C$15&lt;&gt;"نعم"),0,IF(SUMPRODUCT((AG$8&gt;=العطل!$B$4:$B$34)*(AG$8&lt;=العطل!$C$4:$C$34)*(العطل!$B$4:$B$34&lt;&gt;""))&gt;0,0,1)))</f>
        <v>0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>
        <v>31</v>
      </c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G11" si="0">IF(C$8="","",CHOOSE(WEEKDAY(C$8,2),"ن","ث","ر","خ","ج","س","ح"))</f>
        <v>خ</v>
      </c>
      <c r="D11" s="25" t="str">
        <f t="shared" si="0"/>
        <v>ج</v>
      </c>
      <c r="E11" s="25" t="str">
        <f t="shared" si="0"/>
        <v>س</v>
      </c>
      <c r="F11" s="25" t="str">
        <f t="shared" si="0"/>
        <v>ح</v>
      </c>
      <c r="G11" s="25" t="str">
        <f t="shared" si="0"/>
        <v>ن</v>
      </c>
      <c r="H11" s="25" t="str">
        <f t="shared" si="0"/>
        <v>ث</v>
      </c>
      <c r="I11" s="25" t="str">
        <f t="shared" si="0"/>
        <v>ر</v>
      </c>
      <c r="J11" s="25" t="str">
        <f t="shared" si="0"/>
        <v>خ</v>
      </c>
      <c r="K11" s="25" t="str">
        <f t="shared" si="0"/>
        <v>ج</v>
      </c>
      <c r="L11" s="25" t="str">
        <f t="shared" si="0"/>
        <v>س</v>
      </c>
      <c r="M11" s="25" t="str">
        <f t="shared" si="0"/>
        <v>ح</v>
      </c>
      <c r="N11" s="25" t="str">
        <f t="shared" si="0"/>
        <v>ن</v>
      </c>
      <c r="O11" s="25" t="str">
        <f t="shared" si="0"/>
        <v>ث</v>
      </c>
      <c r="P11" s="25" t="str">
        <f t="shared" si="0"/>
        <v>ر</v>
      </c>
      <c r="Q11" s="25" t="str">
        <f t="shared" si="0"/>
        <v>خ</v>
      </c>
      <c r="R11" s="25" t="str">
        <f t="shared" si="0"/>
        <v>ج</v>
      </c>
      <c r="S11" s="25" t="str">
        <f t="shared" si="0"/>
        <v>س</v>
      </c>
      <c r="T11" s="25" t="str">
        <f t="shared" si="0"/>
        <v>ح</v>
      </c>
      <c r="U11" s="25" t="str">
        <f t="shared" si="0"/>
        <v>ن</v>
      </c>
      <c r="V11" s="25" t="str">
        <f t="shared" si="0"/>
        <v>ث</v>
      </c>
      <c r="W11" s="25" t="str">
        <f t="shared" si="0"/>
        <v>ر</v>
      </c>
      <c r="X11" s="25" t="str">
        <f t="shared" si="0"/>
        <v>خ</v>
      </c>
      <c r="Y11" s="25" t="str">
        <f t="shared" si="0"/>
        <v>ج</v>
      </c>
      <c r="Z11" s="25" t="str">
        <f t="shared" si="0"/>
        <v>س</v>
      </c>
      <c r="AA11" s="25" t="str">
        <f t="shared" si="0"/>
        <v>ح</v>
      </c>
      <c r="AB11" s="25" t="str">
        <f t="shared" si="0"/>
        <v>ن</v>
      </c>
      <c r="AC11" s="25" t="str">
        <f t="shared" si="0"/>
        <v>ث</v>
      </c>
      <c r="AD11" s="25" t="str">
        <f t="shared" si="0"/>
        <v>ر</v>
      </c>
      <c r="AE11" s="25" t="str">
        <f t="shared" si="0"/>
        <v>خ</v>
      </c>
      <c r="AF11" s="25" t="str">
        <f t="shared" si="0"/>
        <v>ج</v>
      </c>
      <c r="AG11" s="25" t="str">
        <f t="shared" si="0"/>
        <v>س</v>
      </c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17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65" priority="4">
      <formula>C$9=0</formula>
    </cfRule>
  </conditionalFormatting>
  <conditionalFormatting sqref="C12:AG51">
    <cfRule type="expression" dxfId="64" priority="1" stopIfTrue="1">
      <formula>C12="غ"</formula>
    </cfRule>
    <cfRule type="expression" dxfId="63" priority="2" stopIfTrue="1">
      <formula>C12="ب"</formula>
    </cfRule>
    <cfRule type="expression" dxfId="62" priority="3" stopIfTrue="1">
      <formula>OR(C12="ص",C12="م")</formula>
    </cfRule>
  </conditionalFormatting>
  <conditionalFormatting sqref="AL12:AL51">
    <cfRule type="expression" dxfId="61" priority="6" stopIfTrue="1">
      <formula>AND(AL12&lt;&gt;"",AL12&gt;=0.95)</formula>
    </cfRule>
    <cfRule type="expression" dxfId="60" priority="7" stopIfTrue="1">
      <formula>AND(AL12&lt;&gt;"",AL12&gt;=0.85)</formula>
    </cfRule>
    <cfRule type="expression" dxfId="59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5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 sqref="A1:AL1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نونبر 2026     —     الموسم الدراسي "&amp;البيانات!$C$12</f>
        <v>سجل الحضور والغياب     —     شهر نونبر 2026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46327</v>
      </c>
      <c r="D8" s="20">
        <v>46328</v>
      </c>
      <c r="E8" s="20">
        <v>46329</v>
      </c>
      <c r="F8" s="20">
        <v>46330</v>
      </c>
      <c r="G8" s="20">
        <v>46331</v>
      </c>
      <c r="H8" s="20">
        <v>46332</v>
      </c>
      <c r="I8" s="20">
        <v>46333</v>
      </c>
      <c r="J8" s="20">
        <v>46334</v>
      </c>
      <c r="K8" s="20">
        <v>46335</v>
      </c>
      <c r="L8" s="20">
        <v>46336</v>
      </c>
      <c r="M8" s="20">
        <v>46337</v>
      </c>
      <c r="N8" s="20">
        <v>46338</v>
      </c>
      <c r="O8" s="20">
        <v>46339</v>
      </c>
      <c r="P8" s="20">
        <v>46340</v>
      </c>
      <c r="Q8" s="20">
        <v>46341</v>
      </c>
      <c r="R8" s="20">
        <v>46342</v>
      </c>
      <c r="S8" s="20">
        <v>46343</v>
      </c>
      <c r="T8" s="20">
        <v>46344</v>
      </c>
      <c r="U8" s="20">
        <v>46345</v>
      </c>
      <c r="V8" s="20">
        <v>46346</v>
      </c>
      <c r="W8" s="20">
        <v>46347</v>
      </c>
      <c r="X8" s="20">
        <v>46348</v>
      </c>
      <c r="Y8" s="20">
        <v>46349</v>
      </c>
      <c r="Z8" s="20">
        <v>46350</v>
      </c>
      <c r="AA8" s="20">
        <v>46351</v>
      </c>
      <c r="AB8" s="20">
        <v>46352</v>
      </c>
      <c r="AC8" s="20">
        <v>46353</v>
      </c>
      <c r="AD8" s="20">
        <v>46354</v>
      </c>
      <c r="AE8" s="20">
        <v>46355</v>
      </c>
      <c r="AF8" s="20">
        <v>46356</v>
      </c>
      <c r="AG8" s="21"/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0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1</v>
      </c>
      <c r="F9" s="21">
        <f>IF(WEEKDAY(F$8,2)=7,0,IF(AND(WEEKDAY(F$8,2)=6,البيانات!$C$15&lt;&gt;"نعم"),0,IF(SUMPRODUCT((F$8&gt;=العطل!$B$4:$B$34)*(F$8&lt;=العطل!$C$4:$C$34)*(العطل!$B$4:$B$34&lt;&gt;""))&gt;0,0,1)))</f>
        <v>1</v>
      </c>
      <c r="G9" s="21">
        <f>IF(WEEKDAY(G$8,2)=7,0,IF(AND(WEEKDAY(G$8,2)=6,البيانات!$C$15&lt;&gt;"نعم"),0,IF(SUMPRODUCT((G$8&gt;=العطل!$B$4:$B$34)*(G$8&lt;=العطل!$C$4:$C$34)*(العطل!$B$4:$B$34&lt;&gt;""))&gt;0,0,1)))</f>
        <v>1</v>
      </c>
      <c r="H9" s="21">
        <f>IF(WEEKDAY(H$8,2)=7,0,IF(AND(WEEKDAY(H$8,2)=6,البيانات!$C$15&lt;&gt;"نعم"),0,IF(SUMPRODUCT((H$8&gt;=العطل!$B$4:$B$34)*(H$8&lt;=العطل!$C$4:$C$34)*(العطل!$B$4:$B$34&lt;&gt;""))&gt;0,0,1)))</f>
        <v>0</v>
      </c>
      <c r="I9" s="21">
        <f>IF(WEEKDAY(I$8,2)=7,0,IF(AND(WEEKDAY(I$8,2)=6,البيانات!$C$15&lt;&gt;"نعم"),0,IF(SUMPRODUCT((I$8&gt;=العطل!$B$4:$B$34)*(I$8&lt;=العطل!$C$4:$C$34)*(العطل!$B$4:$B$34&lt;&gt;""))&gt;0,0,1)))</f>
        <v>0</v>
      </c>
      <c r="J9" s="21">
        <f>IF(WEEKDAY(J$8,2)=7,0,IF(AND(WEEKDAY(J$8,2)=6,البيانات!$C$15&lt;&gt;"نعم"),0,IF(SUMPRODUCT((J$8&gt;=العطل!$B$4:$B$34)*(J$8&lt;=العطل!$C$4:$C$34)*(العطل!$B$4:$B$34&lt;&gt;""))&gt;0,0,1)))</f>
        <v>0</v>
      </c>
      <c r="K9" s="21">
        <f>IF(WEEKDAY(K$8,2)=7,0,IF(AND(WEEKDAY(K$8,2)=6,البيانات!$C$15&lt;&gt;"نعم"),0,IF(SUMPRODUCT((K$8&gt;=العطل!$B$4:$B$34)*(K$8&lt;=العطل!$C$4:$C$34)*(العطل!$B$4:$B$34&lt;&gt;""))&gt;0,0,1)))</f>
        <v>1</v>
      </c>
      <c r="L9" s="21">
        <f>IF(WEEKDAY(L$8,2)=7,0,IF(AND(WEEKDAY(L$8,2)=6,البيانات!$C$15&lt;&gt;"نعم"),0,IF(SUMPRODUCT((L$8&gt;=العطل!$B$4:$B$34)*(L$8&lt;=العطل!$C$4:$C$34)*(العطل!$B$4:$B$34&lt;&gt;""))&gt;0,0,1)))</f>
        <v>1</v>
      </c>
      <c r="M9" s="21">
        <f>IF(WEEKDAY(M$8,2)=7,0,IF(AND(WEEKDAY(M$8,2)=6,البيانات!$C$15&lt;&gt;"نعم"),0,IF(SUMPRODUCT((M$8&gt;=العطل!$B$4:$B$34)*(M$8&lt;=العطل!$C$4:$C$34)*(العطل!$B$4:$B$34&lt;&gt;""))&gt;0,0,1)))</f>
        <v>1</v>
      </c>
      <c r="N9" s="21">
        <f>IF(WEEKDAY(N$8,2)=7,0,IF(AND(WEEKDAY(N$8,2)=6,البيانات!$C$15&lt;&gt;"نعم"),0,IF(SUMPRODUCT((N$8&gt;=العطل!$B$4:$B$34)*(N$8&lt;=العطل!$C$4:$C$34)*(العطل!$B$4:$B$34&lt;&gt;""))&gt;0,0,1)))</f>
        <v>1</v>
      </c>
      <c r="O9" s="21">
        <f>IF(WEEKDAY(O$8,2)=7,0,IF(AND(WEEKDAY(O$8,2)=6,البيانات!$C$15&lt;&gt;"نعم"),0,IF(SUMPRODUCT((O$8&gt;=العطل!$B$4:$B$34)*(O$8&lt;=العطل!$C$4:$C$34)*(العطل!$B$4:$B$34&lt;&gt;""))&gt;0,0,1)))</f>
        <v>1</v>
      </c>
      <c r="P9" s="21">
        <f>IF(WEEKDAY(P$8,2)=7,0,IF(AND(WEEKDAY(P$8,2)=6,البيانات!$C$15&lt;&gt;"نعم"),0,IF(SUMPRODUCT((P$8&gt;=العطل!$B$4:$B$34)*(P$8&lt;=العطل!$C$4:$C$34)*(العطل!$B$4:$B$34&lt;&gt;""))&gt;0,0,1)))</f>
        <v>0</v>
      </c>
      <c r="Q9" s="21">
        <f>IF(WEEKDAY(Q$8,2)=7,0,IF(AND(WEEKDAY(Q$8,2)=6,البيانات!$C$15&lt;&gt;"نعم"),0,IF(SUMPRODUCT((Q$8&gt;=العطل!$B$4:$B$34)*(Q$8&lt;=العطل!$C$4:$C$34)*(العطل!$B$4:$B$34&lt;&gt;""))&gt;0,0,1)))</f>
        <v>0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1</v>
      </c>
      <c r="T9" s="21">
        <f>IF(WEEKDAY(T$8,2)=7,0,IF(AND(WEEKDAY(T$8,2)=6,البيانات!$C$15&lt;&gt;"نعم"),0,IF(SUMPRODUCT((T$8&gt;=العطل!$B$4:$B$34)*(T$8&lt;=العطل!$C$4:$C$34)*(العطل!$B$4:$B$34&lt;&gt;""))&gt;0,0,1)))</f>
        <v>0</v>
      </c>
      <c r="U9" s="21">
        <f>IF(WEEKDAY(U$8,2)=7,0,IF(AND(WEEKDAY(U$8,2)=6,البيانات!$C$15&lt;&gt;"نعم"),0,IF(SUMPRODUCT((U$8&gt;=العطل!$B$4:$B$34)*(U$8&lt;=العطل!$C$4:$C$34)*(العطل!$B$4:$B$34&lt;&gt;""))&gt;0,0,1)))</f>
        <v>1</v>
      </c>
      <c r="V9" s="21">
        <f>IF(WEEKDAY(V$8,2)=7,0,IF(AND(WEEKDAY(V$8,2)=6,البيانات!$C$15&lt;&gt;"نعم"),0,IF(SUMPRODUCT((V$8&gt;=العطل!$B$4:$B$34)*(V$8&lt;=العطل!$C$4:$C$34)*(العطل!$B$4:$B$34&lt;&gt;""))&gt;0,0,1)))</f>
        <v>1</v>
      </c>
      <c r="W9" s="21">
        <f>IF(WEEKDAY(W$8,2)=7,0,IF(AND(WEEKDAY(W$8,2)=6,البيانات!$C$15&lt;&gt;"نعم"),0,IF(SUMPRODUCT((W$8&gt;=العطل!$B$4:$B$34)*(W$8&lt;=العطل!$C$4:$C$34)*(العطل!$B$4:$B$34&lt;&gt;""))&gt;0,0,1)))</f>
        <v>0</v>
      </c>
      <c r="X9" s="21">
        <f>IF(WEEKDAY(X$8,2)=7,0,IF(AND(WEEKDAY(X$8,2)=6,البيانات!$C$15&lt;&gt;"نعم"),0,IF(SUMPRODUCT((X$8&gt;=العطل!$B$4:$B$34)*(X$8&lt;=العطل!$C$4:$C$34)*(العطل!$B$4:$B$34&lt;&gt;""))&gt;0,0,1)))</f>
        <v>0</v>
      </c>
      <c r="Y9" s="21">
        <f>IF(WEEKDAY(Y$8,2)=7,0,IF(AND(WEEKDAY(Y$8,2)=6,البيانات!$C$15&lt;&gt;"نعم"),0,IF(SUMPRODUCT((Y$8&gt;=العطل!$B$4:$B$34)*(Y$8&lt;=العطل!$C$4:$C$34)*(العطل!$B$4:$B$34&lt;&gt;""))&gt;0,0,1)))</f>
        <v>1</v>
      </c>
      <c r="Z9" s="21">
        <f>IF(WEEKDAY(Z$8,2)=7,0,IF(AND(WEEKDAY(Z$8,2)=6,البيانات!$C$15&lt;&gt;"نعم"),0,IF(SUMPRODUCT((Z$8&gt;=العطل!$B$4:$B$34)*(Z$8&lt;=العطل!$C$4:$C$34)*(العطل!$B$4:$B$34&lt;&gt;""))&gt;0,0,1)))</f>
        <v>1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1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1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1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0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0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1</v>
      </c>
      <c r="AG9" s="21">
        <v>0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/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F11" si="0">IF(C$8="","",CHOOSE(WEEKDAY(C$8,2),"ن","ث","ر","خ","ج","س","ح"))</f>
        <v>ح</v>
      </c>
      <c r="D11" s="25" t="str">
        <f t="shared" si="0"/>
        <v>ن</v>
      </c>
      <c r="E11" s="25" t="str">
        <f t="shared" si="0"/>
        <v>ث</v>
      </c>
      <c r="F11" s="25" t="str">
        <f t="shared" si="0"/>
        <v>ر</v>
      </c>
      <c r="G11" s="25" t="str">
        <f t="shared" si="0"/>
        <v>خ</v>
      </c>
      <c r="H11" s="25" t="str">
        <f t="shared" si="0"/>
        <v>ج</v>
      </c>
      <c r="I11" s="25" t="str">
        <f t="shared" si="0"/>
        <v>س</v>
      </c>
      <c r="J11" s="25" t="str">
        <f t="shared" si="0"/>
        <v>ح</v>
      </c>
      <c r="K11" s="25" t="str">
        <f t="shared" si="0"/>
        <v>ن</v>
      </c>
      <c r="L11" s="25" t="str">
        <f t="shared" si="0"/>
        <v>ث</v>
      </c>
      <c r="M11" s="25" t="str">
        <f t="shared" si="0"/>
        <v>ر</v>
      </c>
      <c r="N11" s="25" t="str">
        <f t="shared" si="0"/>
        <v>خ</v>
      </c>
      <c r="O11" s="25" t="str">
        <f t="shared" si="0"/>
        <v>ج</v>
      </c>
      <c r="P11" s="25" t="str">
        <f t="shared" si="0"/>
        <v>س</v>
      </c>
      <c r="Q11" s="25" t="str">
        <f t="shared" si="0"/>
        <v>ح</v>
      </c>
      <c r="R11" s="25" t="str">
        <f t="shared" si="0"/>
        <v>ن</v>
      </c>
      <c r="S11" s="25" t="str">
        <f t="shared" si="0"/>
        <v>ث</v>
      </c>
      <c r="T11" s="25" t="str">
        <f t="shared" si="0"/>
        <v>ر</v>
      </c>
      <c r="U11" s="25" t="str">
        <f t="shared" si="0"/>
        <v>خ</v>
      </c>
      <c r="V11" s="25" t="str">
        <f t="shared" si="0"/>
        <v>ج</v>
      </c>
      <c r="W11" s="25" t="str">
        <f t="shared" si="0"/>
        <v>س</v>
      </c>
      <c r="X11" s="25" t="str">
        <f t="shared" si="0"/>
        <v>ح</v>
      </c>
      <c r="Y11" s="25" t="str">
        <f t="shared" si="0"/>
        <v>ن</v>
      </c>
      <c r="Z11" s="25" t="str">
        <f t="shared" si="0"/>
        <v>ث</v>
      </c>
      <c r="AA11" s="25" t="str">
        <f t="shared" si="0"/>
        <v>ر</v>
      </c>
      <c r="AB11" s="25" t="str">
        <f t="shared" si="0"/>
        <v>خ</v>
      </c>
      <c r="AC11" s="25" t="str">
        <f t="shared" si="0"/>
        <v>ج</v>
      </c>
      <c r="AD11" s="25" t="str">
        <f t="shared" si="0"/>
        <v>س</v>
      </c>
      <c r="AE11" s="25" t="str">
        <f t="shared" si="0"/>
        <v>ح</v>
      </c>
      <c r="AF11" s="25" t="str">
        <f t="shared" si="0"/>
        <v>ن</v>
      </c>
      <c r="AG11" s="25"/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19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58" priority="4">
      <formula>C$9=0</formula>
    </cfRule>
  </conditionalFormatting>
  <conditionalFormatting sqref="C12:AG51">
    <cfRule type="expression" dxfId="57" priority="1" stopIfTrue="1">
      <formula>C12="غ"</formula>
    </cfRule>
    <cfRule type="expression" dxfId="56" priority="2" stopIfTrue="1">
      <formula>C12="ب"</formula>
    </cfRule>
    <cfRule type="expression" dxfId="55" priority="3" stopIfTrue="1">
      <formula>OR(C12="ص",C12="م")</formula>
    </cfRule>
  </conditionalFormatting>
  <conditionalFormatting sqref="AL12:AL51">
    <cfRule type="expression" dxfId="54" priority="6" stopIfTrue="1">
      <formula>AND(AL12&lt;&gt;"",AL12&gt;=0.95)</formula>
    </cfRule>
    <cfRule type="expression" dxfId="53" priority="7" stopIfTrue="1">
      <formula>AND(AL12&lt;&gt;"",AL12&gt;=0.85)</formula>
    </cfRule>
    <cfRule type="expression" dxfId="52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6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 sqref="A1:AL1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دجنبر 2026     —     الموسم الدراسي "&amp;البيانات!$C$12</f>
        <v>سجل الحضور والغياب     —     شهر دجنبر 2026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46357</v>
      </c>
      <c r="D8" s="20">
        <v>46358</v>
      </c>
      <c r="E8" s="20">
        <v>46359</v>
      </c>
      <c r="F8" s="20">
        <v>46360</v>
      </c>
      <c r="G8" s="20">
        <v>46361</v>
      </c>
      <c r="H8" s="20">
        <v>46362</v>
      </c>
      <c r="I8" s="20">
        <v>46363</v>
      </c>
      <c r="J8" s="20">
        <v>46364</v>
      </c>
      <c r="K8" s="20">
        <v>46365</v>
      </c>
      <c r="L8" s="20">
        <v>46366</v>
      </c>
      <c r="M8" s="20">
        <v>46367</v>
      </c>
      <c r="N8" s="20">
        <v>46368</v>
      </c>
      <c r="O8" s="20">
        <v>46369</v>
      </c>
      <c r="P8" s="20">
        <v>46370</v>
      </c>
      <c r="Q8" s="20">
        <v>46371</v>
      </c>
      <c r="R8" s="20">
        <v>46372</v>
      </c>
      <c r="S8" s="20">
        <v>46373</v>
      </c>
      <c r="T8" s="20">
        <v>46374</v>
      </c>
      <c r="U8" s="20">
        <v>46375</v>
      </c>
      <c r="V8" s="20">
        <v>46376</v>
      </c>
      <c r="W8" s="20">
        <v>46377</v>
      </c>
      <c r="X8" s="20">
        <v>46378</v>
      </c>
      <c r="Y8" s="20">
        <v>46379</v>
      </c>
      <c r="Z8" s="20">
        <v>46380</v>
      </c>
      <c r="AA8" s="20">
        <v>46381</v>
      </c>
      <c r="AB8" s="20">
        <v>46382</v>
      </c>
      <c r="AC8" s="20">
        <v>46383</v>
      </c>
      <c r="AD8" s="20">
        <v>46384</v>
      </c>
      <c r="AE8" s="20">
        <v>46385</v>
      </c>
      <c r="AF8" s="20">
        <v>46386</v>
      </c>
      <c r="AG8" s="20">
        <v>46387</v>
      </c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1</v>
      </c>
      <c r="D9" s="21">
        <f>IF(WEEKDAY(D$8,2)=7,0,IF(AND(WEEKDAY(D$8,2)=6,البيانات!$C$15&lt;&gt;"نعم"),0,IF(SUMPRODUCT((D$8&gt;=العطل!$B$4:$B$34)*(D$8&lt;=العطل!$C$4:$C$34)*(العطل!$B$4:$B$34&lt;&gt;""))&gt;0,0,1)))</f>
        <v>1</v>
      </c>
      <c r="E9" s="21">
        <f>IF(WEEKDAY(E$8,2)=7,0,IF(AND(WEEKDAY(E$8,2)=6,البيانات!$C$15&lt;&gt;"نعم"),0,IF(SUMPRODUCT((E$8&gt;=العطل!$B$4:$B$34)*(E$8&lt;=العطل!$C$4:$C$34)*(العطل!$B$4:$B$34&lt;&gt;""))&gt;0,0,1)))</f>
        <v>1</v>
      </c>
      <c r="F9" s="21">
        <f>IF(WEEKDAY(F$8,2)=7,0,IF(AND(WEEKDAY(F$8,2)=6,البيانات!$C$15&lt;&gt;"نعم"),0,IF(SUMPRODUCT((F$8&gt;=العطل!$B$4:$B$34)*(F$8&lt;=العطل!$C$4:$C$34)*(العطل!$B$4:$B$34&lt;&gt;""))&gt;0,0,1)))</f>
        <v>1</v>
      </c>
      <c r="G9" s="21">
        <f>IF(WEEKDAY(G$8,2)=7,0,IF(AND(WEEKDAY(G$8,2)=6,البيانات!$C$15&lt;&gt;"نعم"),0,IF(SUMPRODUCT((G$8&gt;=العطل!$B$4:$B$34)*(G$8&lt;=العطل!$C$4:$C$34)*(العطل!$B$4:$B$34&lt;&gt;""))&gt;0,0,1)))</f>
        <v>0</v>
      </c>
      <c r="H9" s="21">
        <f>IF(WEEKDAY(H$8,2)=7,0,IF(AND(WEEKDAY(H$8,2)=6,البيانات!$C$15&lt;&gt;"نعم"),0,IF(SUMPRODUCT((H$8&gt;=العطل!$B$4:$B$34)*(H$8&lt;=العطل!$C$4:$C$34)*(العطل!$B$4:$B$34&lt;&gt;""))&gt;0,0,1)))</f>
        <v>0</v>
      </c>
      <c r="I9" s="21">
        <f>IF(WEEKDAY(I$8,2)=7,0,IF(AND(WEEKDAY(I$8,2)=6,البيانات!$C$15&lt;&gt;"نعم"),0,IF(SUMPRODUCT((I$8&gt;=العطل!$B$4:$B$34)*(I$8&lt;=العطل!$C$4:$C$34)*(العطل!$B$4:$B$34&lt;&gt;""))&gt;0,0,1)))</f>
        <v>0</v>
      </c>
      <c r="J9" s="21">
        <f>IF(WEEKDAY(J$8,2)=7,0,IF(AND(WEEKDAY(J$8,2)=6,البيانات!$C$15&lt;&gt;"نعم"),0,IF(SUMPRODUCT((J$8&gt;=العطل!$B$4:$B$34)*(J$8&lt;=العطل!$C$4:$C$34)*(العطل!$B$4:$B$34&lt;&gt;""))&gt;0,0,1)))</f>
        <v>0</v>
      </c>
      <c r="K9" s="21">
        <f>IF(WEEKDAY(K$8,2)=7,0,IF(AND(WEEKDAY(K$8,2)=6,البيانات!$C$15&lt;&gt;"نعم"),0,IF(SUMPRODUCT((K$8&gt;=العطل!$B$4:$B$34)*(K$8&lt;=العطل!$C$4:$C$34)*(العطل!$B$4:$B$34&lt;&gt;""))&gt;0,0,1)))</f>
        <v>0</v>
      </c>
      <c r="L9" s="21">
        <f>IF(WEEKDAY(L$8,2)=7,0,IF(AND(WEEKDAY(L$8,2)=6,البيانات!$C$15&lt;&gt;"نعم"),0,IF(SUMPRODUCT((L$8&gt;=العطل!$B$4:$B$34)*(L$8&lt;=العطل!$C$4:$C$34)*(العطل!$B$4:$B$34&lt;&gt;""))&gt;0,0,1)))</f>
        <v>0</v>
      </c>
      <c r="M9" s="21">
        <f>IF(WEEKDAY(M$8,2)=7,0,IF(AND(WEEKDAY(M$8,2)=6,البيانات!$C$15&lt;&gt;"نعم"),0,IF(SUMPRODUCT((M$8&gt;=العطل!$B$4:$B$34)*(M$8&lt;=العطل!$C$4:$C$34)*(العطل!$B$4:$B$34&lt;&gt;""))&gt;0,0,1)))</f>
        <v>0</v>
      </c>
      <c r="N9" s="21">
        <f>IF(WEEKDAY(N$8,2)=7,0,IF(AND(WEEKDAY(N$8,2)=6,البيانات!$C$15&lt;&gt;"نعم"),0,IF(SUMPRODUCT((N$8&gt;=العطل!$B$4:$B$34)*(N$8&lt;=العطل!$C$4:$C$34)*(العطل!$B$4:$B$34&lt;&gt;""))&gt;0,0,1)))</f>
        <v>0</v>
      </c>
      <c r="O9" s="21">
        <f>IF(WEEKDAY(O$8,2)=7,0,IF(AND(WEEKDAY(O$8,2)=6,البيانات!$C$15&lt;&gt;"نعم"),0,IF(SUMPRODUCT((O$8&gt;=العطل!$B$4:$B$34)*(O$8&lt;=العطل!$C$4:$C$34)*(العطل!$B$4:$B$34&lt;&gt;""))&gt;0,0,1)))</f>
        <v>0</v>
      </c>
      <c r="P9" s="21">
        <f>IF(WEEKDAY(P$8,2)=7,0,IF(AND(WEEKDAY(P$8,2)=6,البيانات!$C$15&lt;&gt;"نعم"),0,IF(SUMPRODUCT((P$8&gt;=العطل!$B$4:$B$34)*(P$8&lt;=العطل!$C$4:$C$34)*(العطل!$B$4:$B$34&lt;&gt;""))&gt;0,0,1)))</f>
        <v>1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1</v>
      </c>
      <c r="S9" s="21">
        <f>IF(WEEKDAY(S$8,2)=7,0,IF(AND(WEEKDAY(S$8,2)=6,البيانات!$C$15&lt;&gt;"نعم"),0,IF(SUMPRODUCT((S$8&gt;=العطل!$B$4:$B$34)*(S$8&lt;=العطل!$C$4:$C$34)*(العطل!$B$4:$B$34&lt;&gt;""))&gt;0,0,1)))</f>
        <v>1</v>
      </c>
      <c r="T9" s="21">
        <f>IF(WEEKDAY(T$8,2)=7,0,IF(AND(WEEKDAY(T$8,2)=6,البيانات!$C$15&lt;&gt;"نعم"),0,IF(SUMPRODUCT((T$8&gt;=العطل!$B$4:$B$34)*(T$8&lt;=العطل!$C$4:$C$34)*(العطل!$B$4:$B$34&lt;&gt;""))&gt;0,0,1)))</f>
        <v>1</v>
      </c>
      <c r="U9" s="21">
        <f>IF(WEEKDAY(U$8,2)=7,0,IF(AND(WEEKDAY(U$8,2)=6,البيانات!$C$15&lt;&gt;"نعم"),0,IF(SUMPRODUCT((U$8&gt;=العطل!$B$4:$B$34)*(U$8&lt;=العطل!$C$4:$C$34)*(العطل!$B$4:$B$34&lt;&gt;""))&gt;0,0,1)))</f>
        <v>0</v>
      </c>
      <c r="V9" s="21">
        <f>IF(WEEKDAY(V$8,2)=7,0,IF(AND(WEEKDAY(V$8,2)=6,البيانات!$C$15&lt;&gt;"نعم"),0,IF(SUMPRODUCT((V$8&gt;=العطل!$B$4:$B$34)*(V$8&lt;=العطل!$C$4:$C$34)*(العطل!$B$4:$B$34&lt;&gt;""))&gt;0,0,1)))</f>
        <v>0</v>
      </c>
      <c r="W9" s="21">
        <f>IF(WEEKDAY(W$8,2)=7,0,IF(AND(WEEKDAY(W$8,2)=6,البيانات!$C$15&lt;&gt;"نعم"),0,IF(SUMPRODUCT((W$8&gt;=العطل!$B$4:$B$34)*(W$8&lt;=العطل!$C$4:$C$34)*(العطل!$B$4:$B$34&lt;&gt;""))&gt;0,0,1)))</f>
        <v>1</v>
      </c>
      <c r="X9" s="21">
        <f>IF(WEEKDAY(X$8,2)=7,0,IF(AND(WEEKDAY(X$8,2)=6,البيانات!$C$15&lt;&gt;"نعم"),0,IF(SUMPRODUCT((X$8&gt;=العطل!$B$4:$B$34)*(X$8&lt;=العطل!$C$4:$C$34)*(العطل!$B$4:$B$34&lt;&gt;""))&gt;0,0,1)))</f>
        <v>1</v>
      </c>
      <c r="Y9" s="21">
        <f>IF(WEEKDAY(Y$8,2)=7,0,IF(AND(WEEKDAY(Y$8,2)=6,البيانات!$C$15&lt;&gt;"نعم"),0,IF(SUMPRODUCT((Y$8&gt;=العطل!$B$4:$B$34)*(Y$8&lt;=العطل!$C$4:$C$34)*(العطل!$B$4:$B$34&lt;&gt;""))&gt;0,0,1)))</f>
        <v>1</v>
      </c>
      <c r="Z9" s="21">
        <f>IF(WEEKDAY(Z$8,2)=7,0,IF(AND(WEEKDAY(Z$8,2)=6,البيانات!$C$15&lt;&gt;"نعم"),0,IF(SUMPRODUCT((Z$8&gt;=العطل!$B$4:$B$34)*(Z$8&lt;=العطل!$C$4:$C$34)*(العطل!$B$4:$B$34&lt;&gt;""))&gt;0,0,1)))</f>
        <v>1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1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0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0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1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1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1</v>
      </c>
      <c r="AG9" s="21">
        <f>IF(WEEKDAY(AG$8,2)=7,0,IF(AND(WEEKDAY(AG$8,2)=6,البيانات!$C$15&lt;&gt;"نعم"),0,IF(SUMPRODUCT((AG$8&gt;=العطل!$B$4:$B$34)*(AG$8&lt;=العطل!$C$4:$C$34)*(العطل!$B$4:$B$34&lt;&gt;""))&gt;0,0,1)))</f>
        <v>1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>
        <v>31</v>
      </c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G11" si="0">IF(C$8="","",CHOOSE(WEEKDAY(C$8,2),"ن","ث","ر","خ","ج","س","ح"))</f>
        <v>ث</v>
      </c>
      <c r="D11" s="25" t="str">
        <f t="shared" si="0"/>
        <v>ر</v>
      </c>
      <c r="E11" s="25" t="str">
        <f t="shared" si="0"/>
        <v>خ</v>
      </c>
      <c r="F11" s="25" t="str">
        <f t="shared" si="0"/>
        <v>ج</v>
      </c>
      <c r="G11" s="25" t="str">
        <f t="shared" si="0"/>
        <v>س</v>
      </c>
      <c r="H11" s="25" t="str">
        <f t="shared" si="0"/>
        <v>ح</v>
      </c>
      <c r="I11" s="25" t="str">
        <f t="shared" si="0"/>
        <v>ن</v>
      </c>
      <c r="J11" s="25" t="str">
        <f t="shared" si="0"/>
        <v>ث</v>
      </c>
      <c r="K11" s="25" t="str">
        <f t="shared" si="0"/>
        <v>ر</v>
      </c>
      <c r="L11" s="25" t="str">
        <f t="shared" si="0"/>
        <v>خ</v>
      </c>
      <c r="M11" s="25" t="str">
        <f t="shared" si="0"/>
        <v>ج</v>
      </c>
      <c r="N11" s="25" t="str">
        <f t="shared" si="0"/>
        <v>س</v>
      </c>
      <c r="O11" s="25" t="str">
        <f t="shared" si="0"/>
        <v>ح</v>
      </c>
      <c r="P11" s="25" t="str">
        <f t="shared" si="0"/>
        <v>ن</v>
      </c>
      <c r="Q11" s="25" t="str">
        <f t="shared" si="0"/>
        <v>ث</v>
      </c>
      <c r="R11" s="25" t="str">
        <f t="shared" si="0"/>
        <v>ر</v>
      </c>
      <c r="S11" s="25" t="str">
        <f t="shared" si="0"/>
        <v>خ</v>
      </c>
      <c r="T11" s="25" t="str">
        <f t="shared" si="0"/>
        <v>ج</v>
      </c>
      <c r="U11" s="25" t="str">
        <f t="shared" si="0"/>
        <v>س</v>
      </c>
      <c r="V11" s="25" t="str">
        <f t="shared" si="0"/>
        <v>ح</v>
      </c>
      <c r="W11" s="25" t="str">
        <f t="shared" si="0"/>
        <v>ن</v>
      </c>
      <c r="X11" s="25" t="str">
        <f t="shared" si="0"/>
        <v>ث</v>
      </c>
      <c r="Y11" s="25" t="str">
        <f t="shared" si="0"/>
        <v>ر</v>
      </c>
      <c r="Z11" s="25" t="str">
        <f t="shared" si="0"/>
        <v>خ</v>
      </c>
      <c r="AA11" s="25" t="str">
        <f t="shared" si="0"/>
        <v>ج</v>
      </c>
      <c r="AB11" s="25" t="str">
        <f t="shared" si="0"/>
        <v>س</v>
      </c>
      <c r="AC11" s="25" t="str">
        <f t="shared" si="0"/>
        <v>ح</v>
      </c>
      <c r="AD11" s="25" t="str">
        <f t="shared" si="0"/>
        <v>ن</v>
      </c>
      <c r="AE11" s="25" t="str">
        <f t="shared" si="0"/>
        <v>ث</v>
      </c>
      <c r="AF11" s="25" t="str">
        <f t="shared" si="0"/>
        <v>ر</v>
      </c>
      <c r="AG11" s="25" t="str">
        <f t="shared" si="0"/>
        <v>خ</v>
      </c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18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51" priority="4">
      <formula>C$9=0</formula>
    </cfRule>
  </conditionalFormatting>
  <conditionalFormatting sqref="C12:AG51">
    <cfRule type="expression" dxfId="50" priority="1" stopIfTrue="1">
      <formula>C12="غ"</formula>
    </cfRule>
    <cfRule type="expression" dxfId="49" priority="2" stopIfTrue="1">
      <formula>C12="ب"</formula>
    </cfRule>
    <cfRule type="expression" dxfId="48" priority="3" stopIfTrue="1">
      <formula>OR(C12="ص",C12="م")</formula>
    </cfRule>
  </conditionalFormatting>
  <conditionalFormatting sqref="AL12:AL51">
    <cfRule type="expression" dxfId="47" priority="6" stopIfTrue="1">
      <formula>AND(AL12&lt;&gt;"",AL12&gt;=0.95)</formula>
    </cfRule>
    <cfRule type="expression" dxfId="46" priority="7" stopIfTrue="1">
      <formula>AND(AL12&lt;&gt;"",AL12&gt;=0.85)</formula>
    </cfRule>
    <cfRule type="expression" dxfId="45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7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L56"/>
  <sheetViews>
    <sheetView showGridLines="0" rightToLeft="1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9.140625" defaultRowHeight="15" x14ac:dyDescent="0.25"/>
  <cols>
    <col min="1" max="1" width="4.140625" customWidth="1"/>
    <col min="2" max="2" width="25" customWidth="1"/>
    <col min="3" max="33" width="3.140625" customWidth="1"/>
    <col min="34" max="37" width="7.42578125" customWidth="1"/>
    <col min="38" max="38" width="8.42578125" customWidth="1"/>
  </cols>
  <sheetData>
    <row r="1" spans="1:38" ht="24" customHeight="1" x14ac:dyDescent="0.25">
      <c r="A1" s="44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</row>
    <row r="2" spans="1:38" ht="18.95" customHeight="1" x14ac:dyDescent="0.25">
      <c r="A2" s="42" t="str">
        <f>IF(البيانات!$C$5="","الأكاديمية الجهوية: ................","الأكاديمية الجهوية: "&amp;البيانات!$C$5)</f>
        <v>الأكاديمية الجهوية: ................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42" t="str">
        <f>IF(البيانات!$C$6="","المديرية الإقليمية: ................","المديرية الإقليمية: "&amp;البيانات!$C$6)</f>
        <v>المديرية الإقليمية: ................</v>
      </c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42" t="str">
        <f>IF(البيانات!$C$8="","المؤسسة: ................","المؤسسة: "&amp;البيانات!$C$8)</f>
        <v>المؤسسة: ................</v>
      </c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</row>
    <row r="3" spans="1:38" ht="18.95" customHeight="1" x14ac:dyDescent="0.25">
      <c r="A3" s="42" t="str">
        <f>IF(البيانات!$C$9="","الأستاذ(ة): ................","الأستاذ(ة): "&amp;البيانات!$C$9)</f>
        <v>الأستاذ(ة): ................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42" t="str">
        <f>IF(البيانات!$C$10="","المستوى: ................","المستوى: "&amp;البيانات!$C$10)</f>
        <v>المستوى: ................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42" t="str">
        <f>IF(البيانات!$C$11="","القسم / الفوج: ................","القسم / الفوج: "&amp;البيانات!$C$11)</f>
        <v>القسم / الفوج: ................</v>
      </c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</row>
    <row r="5" spans="1:38" ht="30" customHeight="1" x14ac:dyDescent="0.25">
      <c r="A5" s="49" t="str">
        <f>"سجل الحضور والغياب     —     شهر يناير 2027     —     الموسم الدراسي "&amp;البيانات!$C$12</f>
        <v>سجل الحضور والغياب     —     شهر يناير 2027     —     الموسم الدراسي 2026 - 2027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</row>
    <row r="6" spans="1:38" ht="15.95" customHeight="1" x14ac:dyDescent="0.25">
      <c r="A6" s="39" t="s">
        <v>98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</row>
    <row r="8" spans="1:38" hidden="1" x14ac:dyDescent="0.25">
      <c r="C8" s="20">
        <v>46388</v>
      </c>
      <c r="D8" s="20">
        <v>46389</v>
      </c>
      <c r="E8" s="20">
        <v>46390</v>
      </c>
      <c r="F8" s="20">
        <v>46391</v>
      </c>
      <c r="G8" s="20">
        <v>46392</v>
      </c>
      <c r="H8" s="20">
        <v>46393</v>
      </c>
      <c r="I8" s="20">
        <v>46394</v>
      </c>
      <c r="J8" s="20">
        <v>46395</v>
      </c>
      <c r="K8" s="20">
        <v>46396</v>
      </c>
      <c r="L8" s="20">
        <v>46397</v>
      </c>
      <c r="M8" s="20">
        <v>46398</v>
      </c>
      <c r="N8" s="20">
        <v>46399</v>
      </c>
      <c r="O8" s="20">
        <v>46400</v>
      </c>
      <c r="P8" s="20">
        <v>46401</v>
      </c>
      <c r="Q8" s="20">
        <v>46402</v>
      </c>
      <c r="R8" s="20">
        <v>46403</v>
      </c>
      <c r="S8" s="20">
        <v>46404</v>
      </c>
      <c r="T8" s="20">
        <v>46405</v>
      </c>
      <c r="U8" s="20">
        <v>46406</v>
      </c>
      <c r="V8" s="20">
        <v>46407</v>
      </c>
      <c r="W8" s="20">
        <v>46408</v>
      </c>
      <c r="X8" s="20">
        <v>46409</v>
      </c>
      <c r="Y8" s="20">
        <v>46410</v>
      </c>
      <c r="Z8" s="20">
        <v>46411</v>
      </c>
      <c r="AA8" s="20">
        <v>46412</v>
      </c>
      <c r="AB8" s="20">
        <v>46413</v>
      </c>
      <c r="AC8" s="20">
        <v>46414</v>
      </c>
      <c r="AD8" s="20">
        <v>46415</v>
      </c>
      <c r="AE8" s="20">
        <v>46416</v>
      </c>
      <c r="AF8" s="20">
        <v>46417</v>
      </c>
      <c r="AG8" s="20">
        <v>46418</v>
      </c>
    </row>
    <row r="9" spans="1:38" hidden="1" x14ac:dyDescent="0.25">
      <c r="C9" s="21">
        <f>IF(WEEKDAY(C$8,2)=7,0,IF(AND(WEEKDAY(C$8,2)=6,البيانات!$C$15&lt;&gt;"نعم"),0,IF(SUMPRODUCT((C$8&gt;=العطل!$B$4:$B$34)*(C$8&lt;=العطل!$C$4:$C$34)*(العطل!$B$4:$B$34&lt;&gt;""))&gt;0,0,1)))</f>
        <v>0</v>
      </c>
      <c r="D9" s="21">
        <f>IF(WEEKDAY(D$8,2)=7,0,IF(AND(WEEKDAY(D$8,2)=6,البيانات!$C$15&lt;&gt;"نعم"),0,IF(SUMPRODUCT((D$8&gt;=العطل!$B$4:$B$34)*(D$8&lt;=العطل!$C$4:$C$34)*(العطل!$B$4:$B$34&lt;&gt;""))&gt;0,0,1)))</f>
        <v>0</v>
      </c>
      <c r="E9" s="21">
        <f>IF(WEEKDAY(E$8,2)=7,0,IF(AND(WEEKDAY(E$8,2)=6,البيانات!$C$15&lt;&gt;"نعم"),0,IF(SUMPRODUCT((E$8&gt;=العطل!$B$4:$B$34)*(E$8&lt;=العطل!$C$4:$C$34)*(العطل!$B$4:$B$34&lt;&gt;""))&gt;0,0,1)))</f>
        <v>0</v>
      </c>
      <c r="F9" s="21">
        <f>IF(WEEKDAY(F$8,2)=7,0,IF(AND(WEEKDAY(F$8,2)=6,البيانات!$C$15&lt;&gt;"نعم"),0,IF(SUMPRODUCT((F$8&gt;=العطل!$B$4:$B$34)*(F$8&lt;=العطل!$C$4:$C$34)*(العطل!$B$4:$B$34&lt;&gt;""))&gt;0,0,1)))</f>
        <v>1</v>
      </c>
      <c r="G9" s="21">
        <f>IF(WEEKDAY(G$8,2)=7,0,IF(AND(WEEKDAY(G$8,2)=6,البيانات!$C$15&lt;&gt;"نعم"),0,IF(SUMPRODUCT((G$8&gt;=العطل!$B$4:$B$34)*(G$8&lt;=العطل!$C$4:$C$34)*(العطل!$B$4:$B$34&lt;&gt;""))&gt;0,0,1)))</f>
        <v>1</v>
      </c>
      <c r="H9" s="21">
        <f>IF(WEEKDAY(H$8,2)=7,0,IF(AND(WEEKDAY(H$8,2)=6,البيانات!$C$15&lt;&gt;"نعم"),0,IF(SUMPRODUCT((H$8&gt;=العطل!$B$4:$B$34)*(H$8&lt;=العطل!$C$4:$C$34)*(العطل!$B$4:$B$34&lt;&gt;""))&gt;0,0,1)))</f>
        <v>1</v>
      </c>
      <c r="I9" s="21">
        <f>IF(WEEKDAY(I$8,2)=7,0,IF(AND(WEEKDAY(I$8,2)=6,البيانات!$C$15&lt;&gt;"نعم"),0,IF(SUMPRODUCT((I$8&gt;=العطل!$B$4:$B$34)*(I$8&lt;=العطل!$C$4:$C$34)*(العطل!$B$4:$B$34&lt;&gt;""))&gt;0,0,1)))</f>
        <v>1</v>
      </c>
      <c r="J9" s="21">
        <f>IF(WEEKDAY(J$8,2)=7,0,IF(AND(WEEKDAY(J$8,2)=6,البيانات!$C$15&lt;&gt;"نعم"),0,IF(SUMPRODUCT((J$8&gt;=العطل!$B$4:$B$34)*(J$8&lt;=العطل!$C$4:$C$34)*(العطل!$B$4:$B$34&lt;&gt;""))&gt;0,0,1)))</f>
        <v>1</v>
      </c>
      <c r="K9" s="21">
        <f>IF(WEEKDAY(K$8,2)=7,0,IF(AND(WEEKDAY(K$8,2)=6,البيانات!$C$15&lt;&gt;"نعم"),0,IF(SUMPRODUCT((K$8&gt;=العطل!$B$4:$B$34)*(K$8&lt;=العطل!$C$4:$C$34)*(العطل!$B$4:$B$34&lt;&gt;""))&gt;0,0,1)))</f>
        <v>0</v>
      </c>
      <c r="L9" s="21">
        <f>IF(WEEKDAY(L$8,2)=7,0,IF(AND(WEEKDAY(L$8,2)=6,البيانات!$C$15&lt;&gt;"نعم"),0,IF(SUMPRODUCT((L$8&gt;=العطل!$B$4:$B$34)*(L$8&lt;=العطل!$C$4:$C$34)*(العطل!$B$4:$B$34&lt;&gt;""))&gt;0,0,1)))</f>
        <v>0</v>
      </c>
      <c r="M9" s="21">
        <f>IF(WEEKDAY(M$8,2)=7,0,IF(AND(WEEKDAY(M$8,2)=6,البيانات!$C$15&lt;&gt;"نعم"),0,IF(SUMPRODUCT((M$8&gt;=العطل!$B$4:$B$34)*(M$8&lt;=العطل!$C$4:$C$34)*(العطل!$B$4:$B$34&lt;&gt;""))&gt;0,0,1)))</f>
        <v>0</v>
      </c>
      <c r="N9" s="21">
        <f>IF(WEEKDAY(N$8,2)=7,0,IF(AND(WEEKDAY(N$8,2)=6,البيانات!$C$15&lt;&gt;"نعم"),0,IF(SUMPRODUCT((N$8&gt;=العطل!$B$4:$B$34)*(N$8&lt;=العطل!$C$4:$C$34)*(العطل!$B$4:$B$34&lt;&gt;""))&gt;0,0,1)))</f>
        <v>1</v>
      </c>
      <c r="O9" s="21">
        <f>IF(WEEKDAY(O$8,2)=7,0,IF(AND(WEEKDAY(O$8,2)=6,البيانات!$C$15&lt;&gt;"نعم"),0,IF(SUMPRODUCT((O$8&gt;=العطل!$B$4:$B$34)*(O$8&lt;=العطل!$C$4:$C$34)*(العطل!$B$4:$B$34&lt;&gt;""))&gt;0,0,1)))</f>
        <v>1</v>
      </c>
      <c r="P9" s="21">
        <f>IF(WEEKDAY(P$8,2)=7,0,IF(AND(WEEKDAY(P$8,2)=6,البيانات!$C$15&lt;&gt;"نعم"),0,IF(SUMPRODUCT((P$8&gt;=العطل!$B$4:$B$34)*(P$8&lt;=العطل!$C$4:$C$34)*(العطل!$B$4:$B$34&lt;&gt;""))&gt;0,0,1)))</f>
        <v>0</v>
      </c>
      <c r="Q9" s="21">
        <f>IF(WEEKDAY(Q$8,2)=7,0,IF(AND(WEEKDAY(Q$8,2)=6,البيانات!$C$15&lt;&gt;"نعم"),0,IF(SUMPRODUCT((Q$8&gt;=العطل!$B$4:$B$34)*(Q$8&lt;=العطل!$C$4:$C$34)*(العطل!$B$4:$B$34&lt;&gt;""))&gt;0,0,1)))</f>
        <v>1</v>
      </c>
      <c r="R9" s="21">
        <f>IF(WEEKDAY(R$8,2)=7,0,IF(AND(WEEKDAY(R$8,2)=6,البيانات!$C$15&lt;&gt;"نعم"),0,IF(SUMPRODUCT((R$8&gt;=العطل!$B$4:$B$34)*(R$8&lt;=العطل!$C$4:$C$34)*(العطل!$B$4:$B$34&lt;&gt;""))&gt;0,0,1)))</f>
        <v>0</v>
      </c>
      <c r="S9" s="21">
        <f>IF(WEEKDAY(S$8,2)=7,0,IF(AND(WEEKDAY(S$8,2)=6,البيانات!$C$15&lt;&gt;"نعم"),0,IF(SUMPRODUCT((S$8&gt;=العطل!$B$4:$B$34)*(S$8&lt;=العطل!$C$4:$C$34)*(العطل!$B$4:$B$34&lt;&gt;""))&gt;0,0,1)))</f>
        <v>0</v>
      </c>
      <c r="T9" s="21">
        <f>IF(WEEKDAY(T$8,2)=7,0,IF(AND(WEEKDAY(T$8,2)=6,البيانات!$C$15&lt;&gt;"نعم"),0,IF(SUMPRODUCT((T$8&gt;=العطل!$B$4:$B$34)*(T$8&lt;=العطل!$C$4:$C$34)*(العطل!$B$4:$B$34&lt;&gt;""))&gt;0,0,1)))</f>
        <v>1</v>
      </c>
      <c r="U9" s="21">
        <f>IF(WEEKDAY(U$8,2)=7,0,IF(AND(WEEKDAY(U$8,2)=6,البيانات!$C$15&lt;&gt;"نعم"),0,IF(SUMPRODUCT((U$8&gt;=العطل!$B$4:$B$34)*(U$8&lt;=العطل!$C$4:$C$34)*(العطل!$B$4:$B$34&lt;&gt;""))&gt;0,0,1)))</f>
        <v>1</v>
      </c>
      <c r="V9" s="21">
        <f>IF(WEEKDAY(V$8,2)=7,0,IF(AND(WEEKDAY(V$8,2)=6,البيانات!$C$15&lt;&gt;"نعم"),0,IF(SUMPRODUCT((V$8&gt;=العطل!$B$4:$B$34)*(V$8&lt;=العطل!$C$4:$C$34)*(العطل!$B$4:$B$34&lt;&gt;""))&gt;0,0,1)))</f>
        <v>1</v>
      </c>
      <c r="W9" s="21">
        <f>IF(WEEKDAY(W$8,2)=7,0,IF(AND(WEEKDAY(W$8,2)=6,البيانات!$C$15&lt;&gt;"نعم"),0,IF(SUMPRODUCT((W$8&gt;=العطل!$B$4:$B$34)*(W$8&lt;=العطل!$C$4:$C$34)*(العطل!$B$4:$B$34&lt;&gt;""))&gt;0,0,1)))</f>
        <v>1</v>
      </c>
      <c r="X9" s="21">
        <f>IF(WEEKDAY(X$8,2)=7,0,IF(AND(WEEKDAY(X$8,2)=6,البيانات!$C$15&lt;&gt;"نعم"),0,IF(SUMPRODUCT((X$8&gt;=العطل!$B$4:$B$34)*(X$8&lt;=العطل!$C$4:$C$34)*(العطل!$B$4:$B$34&lt;&gt;""))&gt;0,0,1)))</f>
        <v>1</v>
      </c>
      <c r="Y9" s="21">
        <f>IF(WEEKDAY(Y$8,2)=7,0,IF(AND(WEEKDAY(Y$8,2)=6,البيانات!$C$15&lt;&gt;"نعم"),0,IF(SUMPRODUCT((Y$8&gt;=العطل!$B$4:$B$34)*(Y$8&lt;=العطل!$C$4:$C$34)*(العطل!$B$4:$B$34&lt;&gt;""))&gt;0,0,1)))</f>
        <v>0</v>
      </c>
      <c r="Z9" s="21">
        <f>IF(WEEKDAY(Z$8,2)=7,0,IF(AND(WEEKDAY(Z$8,2)=6,البيانات!$C$15&lt;&gt;"نعم"),0,IF(SUMPRODUCT((Z$8&gt;=العطل!$B$4:$B$34)*(Z$8&lt;=العطل!$C$4:$C$34)*(العطل!$B$4:$B$34&lt;&gt;""))&gt;0,0,1)))</f>
        <v>0</v>
      </c>
      <c r="AA9" s="21">
        <f>IF(WEEKDAY(AA$8,2)=7,0,IF(AND(WEEKDAY(AA$8,2)=6,البيانات!$C$15&lt;&gt;"نعم"),0,IF(SUMPRODUCT((AA$8&gt;=العطل!$B$4:$B$34)*(AA$8&lt;=العطل!$C$4:$C$34)*(العطل!$B$4:$B$34&lt;&gt;""))&gt;0,0,1)))</f>
        <v>0</v>
      </c>
      <c r="AB9" s="21">
        <f>IF(WEEKDAY(AB$8,2)=7,0,IF(AND(WEEKDAY(AB$8,2)=6,البيانات!$C$15&lt;&gt;"نعم"),0,IF(SUMPRODUCT((AB$8&gt;=العطل!$B$4:$B$34)*(AB$8&lt;=العطل!$C$4:$C$34)*(العطل!$B$4:$B$34&lt;&gt;""))&gt;0,0,1)))</f>
        <v>0</v>
      </c>
      <c r="AC9" s="21">
        <f>IF(WEEKDAY(AC$8,2)=7,0,IF(AND(WEEKDAY(AC$8,2)=6,البيانات!$C$15&lt;&gt;"نعم"),0,IF(SUMPRODUCT((AC$8&gt;=العطل!$B$4:$B$34)*(AC$8&lt;=العطل!$C$4:$C$34)*(العطل!$B$4:$B$34&lt;&gt;""))&gt;0,0,1)))</f>
        <v>0</v>
      </c>
      <c r="AD9" s="21">
        <f>IF(WEEKDAY(AD$8,2)=7,0,IF(AND(WEEKDAY(AD$8,2)=6,البيانات!$C$15&lt;&gt;"نعم"),0,IF(SUMPRODUCT((AD$8&gt;=العطل!$B$4:$B$34)*(AD$8&lt;=العطل!$C$4:$C$34)*(العطل!$B$4:$B$34&lt;&gt;""))&gt;0,0,1)))</f>
        <v>0</v>
      </c>
      <c r="AE9" s="21">
        <f>IF(WEEKDAY(AE$8,2)=7,0,IF(AND(WEEKDAY(AE$8,2)=6,البيانات!$C$15&lt;&gt;"نعم"),0,IF(SUMPRODUCT((AE$8&gt;=العطل!$B$4:$B$34)*(AE$8&lt;=العطل!$C$4:$C$34)*(العطل!$B$4:$B$34&lt;&gt;""))&gt;0,0,1)))</f>
        <v>0</v>
      </c>
      <c r="AF9" s="21">
        <f>IF(WEEKDAY(AF$8,2)=7,0,IF(AND(WEEKDAY(AF$8,2)=6,البيانات!$C$15&lt;&gt;"نعم"),0,IF(SUMPRODUCT((AF$8&gt;=العطل!$B$4:$B$34)*(AF$8&lt;=العطل!$C$4:$C$34)*(العطل!$B$4:$B$34&lt;&gt;""))&gt;0,0,1)))</f>
        <v>0</v>
      </c>
      <c r="AG9" s="21">
        <f>IF(WEEKDAY(AG$8,2)=7,0,IF(AND(WEEKDAY(AG$8,2)=6,البيانات!$C$15&lt;&gt;"نعم"),0,IF(SUMPRODUCT((AG$8&gt;=العطل!$B$4:$B$34)*(AG$8&lt;=العطل!$C$4:$C$34)*(العطل!$B$4:$B$34&lt;&gt;""))&gt;0,0,1)))</f>
        <v>0</v>
      </c>
    </row>
    <row r="10" spans="1:38" ht="15.95" customHeight="1" x14ac:dyDescent="0.25">
      <c r="A10" s="48" t="s">
        <v>99</v>
      </c>
      <c r="B10" s="45" t="s">
        <v>66</v>
      </c>
      <c r="C10" s="22">
        <v>1</v>
      </c>
      <c r="D10" s="22">
        <v>2</v>
      </c>
      <c r="E10" s="22">
        <v>3</v>
      </c>
      <c r="F10" s="22">
        <v>4</v>
      </c>
      <c r="G10" s="22">
        <v>5</v>
      </c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>
        <v>15</v>
      </c>
      <c r="R10" s="22">
        <v>16</v>
      </c>
      <c r="S10" s="22">
        <v>17</v>
      </c>
      <c r="T10" s="22">
        <v>18</v>
      </c>
      <c r="U10" s="22">
        <v>19</v>
      </c>
      <c r="V10" s="22">
        <v>20</v>
      </c>
      <c r="W10" s="22">
        <v>21</v>
      </c>
      <c r="X10" s="22">
        <v>22</v>
      </c>
      <c r="Y10" s="22">
        <v>23</v>
      </c>
      <c r="Z10" s="22">
        <v>24</v>
      </c>
      <c r="AA10" s="22">
        <v>25</v>
      </c>
      <c r="AB10" s="22">
        <v>26</v>
      </c>
      <c r="AC10" s="22">
        <v>27</v>
      </c>
      <c r="AD10" s="22">
        <v>28</v>
      </c>
      <c r="AE10" s="22">
        <v>29</v>
      </c>
      <c r="AF10" s="22">
        <v>30</v>
      </c>
      <c r="AG10" s="22">
        <v>31</v>
      </c>
      <c r="AH10" s="43" t="s">
        <v>100</v>
      </c>
      <c r="AI10" s="43" t="s">
        <v>101</v>
      </c>
      <c r="AJ10" s="43" t="s">
        <v>102</v>
      </c>
      <c r="AK10" s="43" t="s">
        <v>103</v>
      </c>
      <c r="AL10" s="43" t="s">
        <v>104</v>
      </c>
    </row>
    <row r="11" spans="1:38" ht="15" customHeight="1" x14ac:dyDescent="0.25">
      <c r="A11" s="33"/>
      <c r="B11" s="33"/>
      <c r="C11" s="25" t="str">
        <f t="shared" ref="C11:AG11" si="0">IF(C$8="","",CHOOSE(WEEKDAY(C$8,2),"ن","ث","ر","خ","ج","س","ح"))</f>
        <v>ج</v>
      </c>
      <c r="D11" s="25" t="str">
        <f t="shared" si="0"/>
        <v>س</v>
      </c>
      <c r="E11" s="25" t="str">
        <f t="shared" si="0"/>
        <v>ح</v>
      </c>
      <c r="F11" s="25" t="str">
        <f t="shared" si="0"/>
        <v>ن</v>
      </c>
      <c r="G11" s="25" t="str">
        <f t="shared" si="0"/>
        <v>ث</v>
      </c>
      <c r="H11" s="25" t="str">
        <f t="shared" si="0"/>
        <v>ر</v>
      </c>
      <c r="I11" s="25" t="str">
        <f t="shared" si="0"/>
        <v>خ</v>
      </c>
      <c r="J11" s="25" t="str">
        <f t="shared" si="0"/>
        <v>ج</v>
      </c>
      <c r="K11" s="25" t="str">
        <f t="shared" si="0"/>
        <v>س</v>
      </c>
      <c r="L11" s="25" t="str">
        <f t="shared" si="0"/>
        <v>ح</v>
      </c>
      <c r="M11" s="25" t="str">
        <f t="shared" si="0"/>
        <v>ن</v>
      </c>
      <c r="N11" s="25" t="str">
        <f t="shared" si="0"/>
        <v>ث</v>
      </c>
      <c r="O11" s="25" t="str">
        <f t="shared" si="0"/>
        <v>ر</v>
      </c>
      <c r="P11" s="25" t="str">
        <f t="shared" si="0"/>
        <v>خ</v>
      </c>
      <c r="Q11" s="25" t="str">
        <f t="shared" si="0"/>
        <v>ج</v>
      </c>
      <c r="R11" s="25" t="str">
        <f t="shared" si="0"/>
        <v>س</v>
      </c>
      <c r="S11" s="25" t="str">
        <f t="shared" si="0"/>
        <v>ح</v>
      </c>
      <c r="T11" s="25" t="str">
        <f t="shared" si="0"/>
        <v>ن</v>
      </c>
      <c r="U11" s="25" t="str">
        <f t="shared" si="0"/>
        <v>ث</v>
      </c>
      <c r="V11" s="25" t="str">
        <f t="shared" si="0"/>
        <v>ر</v>
      </c>
      <c r="W11" s="25" t="str">
        <f t="shared" si="0"/>
        <v>خ</v>
      </c>
      <c r="X11" s="25" t="str">
        <f t="shared" si="0"/>
        <v>ج</v>
      </c>
      <c r="Y11" s="25" t="str">
        <f t="shared" si="0"/>
        <v>س</v>
      </c>
      <c r="Z11" s="25" t="str">
        <f t="shared" si="0"/>
        <v>ح</v>
      </c>
      <c r="AA11" s="25" t="str">
        <f t="shared" si="0"/>
        <v>ن</v>
      </c>
      <c r="AB11" s="25" t="str">
        <f t="shared" si="0"/>
        <v>ث</v>
      </c>
      <c r="AC11" s="25" t="str">
        <f t="shared" si="0"/>
        <v>ر</v>
      </c>
      <c r="AD11" s="25" t="str">
        <f t="shared" si="0"/>
        <v>خ</v>
      </c>
      <c r="AE11" s="25" t="str">
        <f t="shared" si="0"/>
        <v>ج</v>
      </c>
      <c r="AF11" s="25" t="str">
        <f t="shared" si="0"/>
        <v>س</v>
      </c>
      <c r="AG11" s="25" t="str">
        <f t="shared" si="0"/>
        <v>ح</v>
      </c>
      <c r="AH11" s="33"/>
      <c r="AI11" s="33"/>
      <c r="AJ11" s="33"/>
      <c r="AK11" s="33"/>
      <c r="AL11" s="33"/>
    </row>
    <row r="12" spans="1:38" ht="17.100000000000001" customHeight="1" x14ac:dyDescent="0.25">
      <c r="A12" s="25">
        <v>1</v>
      </c>
      <c r="B12" s="26" t="str">
        <f>IF('لائحة التلاميذ'!B4="","",'لائحة التلاميذ'!B4)</f>
        <v/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5" t="str">
        <f t="shared" ref="AH12:AH51" si="1">IF($B12="","",SUM($C$9:$AG$9)*2)</f>
        <v/>
      </c>
      <c r="AI12" s="25" t="str">
        <f t="shared" ref="AI12:AI51" si="2">IF($B12="","",SUMPRODUCT((C12:AG12="غ")*2)+SUMPRODUCT((C12:AG12="ص")*1)+SUMPRODUCT((C12:AG12="م")*1)+SUMPRODUCT((C12:AG12="ب")*2))</f>
        <v/>
      </c>
      <c r="AJ12" s="28" t="str">
        <f t="shared" ref="AJ12:AJ51" si="3">IF($B12="","",SUMPRODUCT((C12:AG12="ب")*2))</f>
        <v/>
      </c>
      <c r="AK12" s="25" t="str">
        <f t="shared" ref="AK12:AK51" si="4">IF($B12="","",MAX(0,AH12-AI12))</f>
        <v/>
      </c>
      <c r="AL12" s="29" t="str">
        <f t="shared" ref="AL12:AL51" si="5">IF($B12="","",IF(AH12=0,"",AK12/AH12))</f>
        <v/>
      </c>
    </row>
    <row r="13" spans="1:38" ht="17.100000000000001" customHeight="1" x14ac:dyDescent="0.25">
      <c r="A13" s="25">
        <v>2</v>
      </c>
      <c r="B13" s="26" t="str">
        <f>IF('لائحة التلاميذ'!B5="","",'لائحة التلاميذ'!B5)</f>
        <v/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5" t="str">
        <f t="shared" si="1"/>
        <v/>
      </c>
      <c r="AI13" s="25" t="str">
        <f t="shared" si="2"/>
        <v/>
      </c>
      <c r="AJ13" s="28" t="str">
        <f t="shared" si="3"/>
        <v/>
      </c>
      <c r="AK13" s="25" t="str">
        <f t="shared" si="4"/>
        <v/>
      </c>
      <c r="AL13" s="29" t="str">
        <f t="shared" si="5"/>
        <v/>
      </c>
    </row>
    <row r="14" spans="1:38" ht="17.100000000000001" customHeight="1" x14ac:dyDescent="0.25">
      <c r="A14" s="25">
        <v>3</v>
      </c>
      <c r="B14" s="26" t="str">
        <f>IF('لائحة التلاميذ'!B6="","",'لائحة التلاميذ'!B6)</f>
        <v/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5" t="str">
        <f t="shared" si="1"/>
        <v/>
      </c>
      <c r="AI14" s="25" t="str">
        <f t="shared" si="2"/>
        <v/>
      </c>
      <c r="AJ14" s="28" t="str">
        <f t="shared" si="3"/>
        <v/>
      </c>
      <c r="AK14" s="25" t="str">
        <f t="shared" si="4"/>
        <v/>
      </c>
      <c r="AL14" s="29" t="str">
        <f t="shared" si="5"/>
        <v/>
      </c>
    </row>
    <row r="15" spans="1:38" ht="17.100000000000001" customHeight="1" x14ac:dyDescent="0.25">
      <c r="A15" s="25">
        <v>4</v>
      </c>
      <c r="B15" s="26" t="str">
        <f>IF('لائحة التلاميذ'!B7="","",'لائحة التلاميذ'!B7)</f>
        <v/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5" t="str">
        <f t="shared" si="1"/>
        <v/>
      </c>
      <c r="AI15" s="25" t="str">
        <f t="shared" si="2"/>
        <v/>
      </c>
      <c r="AJ15" s="28" t="str">
        <f t="shared" si="3"/>
        <v/>
      </c>
      <c r="AK15" s="25" t="str">
        <f t="shared" si="4"/>
        <v/>
      </c>
      <c r="AL15" s="29" t="str">
        <f t="shared" si="5"/>
        <v/>
      </c>
    </row>
    <row r="16" spans="1:38" ht="17.100000000000001" customHeight="1" x14ac:dyDescent="0.25">
      <c r="A16" s="25">
        <v>5</v>
      </c>
      <c r="B16" s="26" t="str">
        <f>IF('لائحة التلاميذ'!B8="","",'لائحة التلاميذ'!B8)</f>
        <v/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5" t="str">
        <f t="shared" si="1"/>
        <v/>
      </c>
      <c r="AI16" s="25" t="str">
        <f t="shared" si="2"/>
        <v/>
      </c>
      <c r="AJ16" s="28" t="str">
        <f t="shared" si="3"/>
        <v/>
      </c>
      <c r="AK16" s="25" t="str">
        <f t="shared" si="4"/>
        <v/>
      </c>
      <c r="AL16" s="29" t="str">
        <f t="shared" si="5"/>
        <v/>
      </c>
    </row>
    <row r="17" spans="1:38" ht="17.100000000000001" customHeight="1" x14ac:dyDescent="0.25">
      <c r="A17" s="25">
        <v>6</v>
      </c>
      <c r="B17" s="26" t="str">
        <f>IF('لائحة التلاميذ'!B9="","",'لائحة التلاميذ'!B9)</f>
        <v/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5" t="str">
        <f t="shared" si="1"/>
        <v/>
      </c>
      <c r="AI17" s="25" t="str">
        <f t="shared" si="2"/>
        <v/>
      </c>
      <c r="AJ17" s="28" t="str">
        <f t="shared" si="3"/>
        <v/>
      </c>
      <c r="AK17" s="25" t="str">
        <f t="shared" si="4"/>
        <v/>
      </c>
      <c r="AL17" s="29" t="str">
        <f t="shared" si="5"/>
        <v/>
      </c>
    </row>
    <row r="18" spans="1:38" ht="17.100000000000001" customHeight="1" x14ac:dyDescent="0.25">
      <c r="A18" s="25">
        <v>7</v>
      </c>
      <c r="B18" s="26" t="str">
        <f>IF('لائحة التلاميذ'!B10="","",'لائحة التلاميذ'!B10)</f>
        <v/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5" t="str">
        <f t="shared" si="1"/>
        <v/>
      </c>
      <c r="AI18" s="25" t="str">
        <f t="shared" si="2"/>
        <v/>
      </c>
      <c r="AJ18" s="28" t="str">
        <f t="shared" si="3"/>
        <v/>
      </c>
      <c r="AK18" s="25" t="str">
        <f t="shared" si="4"/>
        <v/>
      </c>
      <c r="AL18" s="29" t="str">
        <f t="shared" si="5"/>
        <v/>
      </c>
    </row>
    <row r="19" spans="1:38" ht="17.100000000000001" customHeight="1" x14ac:dyDescent="0.25">
      <c r="A19" s="25">
        <v>8</v>
      </c>
      <c r="B19" s="26" t="str">
        <f>IF('لائحة التلاميذ'!B11="","",'لائحة التلاميذ'!B11)</f>
        <v/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5" t="str">
        <f t="shared" si="1"/>
        <v/>
      </c>
      <c r="AI19" s="25" t="str">
        <f t="shared" si="2"/>
        <v/>
      </c>
      <c r="AJ19" s="28" t="str">
        <f t="shared" si="3"/>
        <v/>
      </c>
      <c r="AK19" s="25" t="str">
        <f t="shared" si="4"/>
        <v/>
      </c>
      <c r="AL19" s="29" t="str">
        <f t="shared" si="5"/>
        <v/>
      </c>
    </row>
    <row r="20" spans="1:38" ht="17.100000000000001" customHeight="1" x14ac:dyDescent="0.25">
      <c r="A20" s="25">
        <v>9</v>
      </c>
      <c r="B20" s="26" t="str">
        <f>IF('لائحة التلاميذ'!B12="","",'لائحة التلاميذ'!B12)</f>
        <v/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5" t="str">
        <f t="shared" si="1"/>
        <v/>
      </c>
      <c r="AI20" s="25" t="str">
        <f t="shared" si="2"/>
        <v/>
      </c>
      <c r="AJ20" s="28" t="str">
        <f t="shared" si="3"/>
        <v/>
      </c>
      <c r="AK20" s="25" t="str">
        <f t="shared" si="4"/>
        <v/>
      </c>
      <c r="AL20" s="29" t="str">
        <f t="shared" si="5"/>
        <v/>
      </c>
    </row>
    <row r="21" spans="1:38" ht="17.100000000000001" customHeight="1" x14ac:dyDescent="0.25">
      <c r="A21" s="25">
        <v>10</v>
      </c>
      <c r="B21" s="26" t="str">
        <f>IF('لائحة التلاميذ'!B13="","",'لائحة التلاميذ'!B13)</f>
        <v/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5" t="str">
        <f t="shared" si="1"/>
        <v/>
      </c>
      <c r="AI21" s="25" t="str">
        <f t="shared" si="2"/>
        <v/>
      </c>
      <c r="AJ21" s="28" t="str">
        <f t="shared" si="3"/>
        <v/>
      </c>
      <c r="AK21" s="25" t="str">
        <f t="shared" si="4"/>
        <v/>
      </c>
      <c r="AL21" s="29" t="str">
        <f t="shared" si="5"/>
        <v/>
      </c>
    </row>
    <row r="22" spans="1:38" ht="17.100000000000001" customHeight="1" x14ac:dyDescent="0.25">
      <c r="A22" s="25">
        <v>11</v>
      </c>
      <c r="B22" s="26" t="str">
        <f>IF('لائحة التلاميذ'!B14="","",'لائحة التلاميذ'!B14)</f>
        <v/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5" t="str">
        <f t="shared" si="1"/>
        <v/>
      </c>
      <c r="AI22" s="25" t="str">
        <f t="shared" si="2"/>
        <v/>
      </c>
      <c r="AJ22" s="28" t="str">
        <f t="shared" si="3"/>
        <v/>
      </c>
      <c r="AK22" s="25" t="str">
        <f t="shared" si="4"/>
        <v/>
      </c>
      <c r="AL22" s="29" t="str">
        <f t="shared" si="5"/>
        <v/>
      </c>
    </row>
    <row r="23" spans="1:38" ht="17.100000000000001" customHeight="1" x14ac:dyDescent="0.25">
      <c r="A23" s="25">
        <v>12</v>
      </c>
      <c r="B23" s="26" t="str">
        <f>IF('لائحة التلاميذ'!B15="","",'لائحة التلاميذ'!B15)</f>
        <v/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5" t="str">
        <f t="shared" si="1"/>
        <v/>
      </c>
      <c r="AI23" s="25" t="str">
        <f t="shared" si="2"/>
        <v/>
      </c>
      <c r="AJ23" s="28" t="str">
        <f t="shared" si="3"/>
        <v/>
      </c>
      <c r="AK23" s="25" t="str">
        <f t="shared" si="4"/>
        <v/>
      </c>
      <c r="AL23" s="29" t="str">
        <f t="shared" si="5"/>
        <v/>
      </c>
    </row>
    <row r="24" spans="1:38" ht="17.100000000000001" customHeight="1" x14ac:dyDescent="0.25">
      <c r="A24" s="25">
        <v>13</v>
      </c>
      <c r="B24" s="26" t="str">
        <f>IF('لائحة التلاميذ'!B16="","",'لائحة التلاميذ'!B16)</f>
        <v/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5" t="str">
        <f t="shared" si="1"/>
        <v/>
      </c>
      <c r="AI24" s="25" t="str">
        <f t="shared" si="2"/>
        <v/>
      </c>
      <c r="AJ24" s="28" t="str">
        <f t="shared" si="3"/>
        <v/>
      </c>
      <c r="AK24" s="25" t="str">
        <f t="shared" si="4"/>
        <v/>
      </c>
      <c r="AL24" s="29" t="str">
        <f t="shared" si="5"/>
        <v/>
      </c>
    </row>
    <row r="25" spans="1:38" ht="17.100000000000001" customHeight="1" x14ac:dyDescent="0.25">
      <c r="A25" s="25">
        <v>14</v>
      </c>
      <c r="B25" s="26" t="str">
        <f>IF('لائحة التلاميذ'!B17="","",'لائحة التلاميذ'!B17)</f>
        <v/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5" t="str">
        <f t="shared" si="1"/>
        <v/>
      </c>
      <c r="AI25" s="25" t="str">
        <f t="shared" si="2"/>
        <v/>
      </c>
      <c r="AJ25" s="28" t="str">
        <f t="shared" si="3"/>
        <v/>
      </c>
      <c r="AK25" s="25" t="str">
        <f t="shared" si="4"/>
        <v/>
      </c>
      <c r="AL25" s="29" t="str">
        <f t="shared" si="5"/>
        <v/>
      </c>
    </row>
    <row r="26" spans="1:38" ht="17.100000000000001" customHeight="1" x14ac:dyDescent="0.25">
      <c r="A26" s="25">
        <v>15</v>
      </c>
      <c r="B26" s="26" t="str">
        <f>IF('لائحة التلاميذ'!B18="","",'لائحة التلاميذ'!B18)</f>
        <v/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5" t="str">
        <f t="shared" si="1"/>
        <v/>
      </c>
      <c r="AI26" s="25" t="str">
        <f t="shared" si="2"/>
        <v/>
      </c>
      <c r="AJ26" s="28" t="str">
        <f t="shared" si="3"/>
        <v/>
      </c>
      <c r="AK26" s="25" t="str">
        <f t="shared" si="4"/>
        <v/>
      </c>
      <c r="AL26" s="29" t="str">
        <f t="shared" si="5"/>
        <v/>
      </c>
    </row>
    <row r="27" spans="1:38" ht="17.100000000000001" customHeight="1" x14ac:dyDescent="0.25">
      <c r="A27" s="25">
        <v>16</v>
      </c>
      <c r="B27" s="26" t="str">
        <f>IF('لائحة التلاميذ'!B19="","",'لائحة التلاميذ'!B19)</f>
        <v/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5" t="str">
        <f t="shared" si="1"/>
        <v/>
      </c>
      <c r="AI27" s="25" t="str">
        <f t="shared" si="2"/>
        <v/>
      </c>
      <c r="AJ27" s="28" t="str">
        <f t="shared" si="3"/>
        <v/>
      </c>
      <c r="AK27" s="25" t="str">
        <f t="shared" si="4"/>
        <v/>
      </c>
      <c r="AL27" s="29" t="str">
        <f t="shared" si="5"/>
        <v/>
      </c>
    </row>
    <row r="28" spans="1:38" ht="17.100000000000001" customHeight="1" x14ac:dyDescent="0.25">
      <c r="A28" s="25">
        <v>17</v>
      </c>
      <c r="B28" s="26" t="str">
        <f>IF('لائحة التلاميذ'!B20="","",'لائحة التلاميذ'!B20)</f>
        <v/>
      </c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5" t="str">
        <f t="shared" si="1"/>
        <v/>
      </c>
      <c r="AI28" s="25" t="str">
        <f t="shared" si="2"/>
        <v/>
      </c>
      <c r="AJ28" s="28" t="str">
        <f t="shared" si="3"/>
        <v/>
      </c>
      <c r="AK28" s="25" t="str">
        <f t="shared" si="4"/>
        <v/>
      </c>
      <c r="AL28" s="29" t="str">
        <f t="shared" si="5"/>
        <v/>
      </c>
    </row>
    <row r="29" spans="1:38" ht="17.100000000000001" customHeight="1" x14ac:dyDescent="0.25">
      <c r="A29" s="25">
        <v>18</v>
      </c>
      <c r="B29" s="26" t="str">
        <f>IF('لائحة التلاميذ'!B21="","",'لائحة التلاميذ'!B21)</f>
        <v/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5" t="str">
        <f t="shared" si="1"/>
        <v/>
      </c>
      <c r="AI29" s="25" t="str">
        <f t="shared" si="2"/>
        <v/>
      </c>
      <c r="AJ29" s="28" t="str">
        <f t="shared" si="3"/>
        <v/>
      </c>
      <c r="AK29" s="25" t="str">
        <f t="shared" si="4"/>
        <v/>
      </c>
      <c r="AL29" s="29" t="str">
        <f t="shared" si="5"/>
        <v/>
      </c>
    </row>
    <row r="30" spans="1:38" ht="17.100000000000001" customHeight="1" x14ac:dyDescent="0.25">
      <c r="A30" s="25">
        <v>19</v>
      </c>
      <c r="B30" s="26" t="str">
        <f>IF('لائحة التلاميذ'!B22="","",'لائحة التلاميذ'!B22)</f>
        <v/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5" t="str">
        <f t="shared" si="1"/>
        <v/>
      </c>
      <c r="AI30" s="25" t="str">
        <f t="shared" si="2"/>
        <v/>
      </c>
      <c r="AJ30" s="28" t="str">
        <f t="shared" si="3"/>
        <v/>
      </c>
      <c r="AK30" s="25" t="str">
        <f t="shared" si="4"/>
        <v/>
      </c>
      <c r="AL30" s="29" t="str">
        <f t="shared" si="5"/>
        <v/>
      </c>
    </row>
    <row r="31" spans="1:38" ht="17.100000000000001" customHeight="1" x14ac:dyDescent="0.25">
      <c r="A31" s="25">
        <v>20</v>
      </c>
      <c r="B31" s="26" t="str">
        <f>IF('لائحة التلاميذ'!B23="","",'لائحة التلاميذ'!B23)</f>
        <v/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5" t="str">
        <f t="shared" si="1"/>
        <v/>
      </c>
      <c r="AI31" s="25" t="str">
        <f t="shared" si="2"/>
        <v/>
      </c>
      <c r="AJ31" s="28" t="str">
        <f t="shared" si="3"/>
        <v/>
      </c>
      <c r="AK31" s="25" t="str">
        <f t="shared" si="4"/>
        <v/>
      </c>
      <c r="AL31" s="29" t="str">
        <f t="shared" si="5"/>
        <v/>
      </c>
    </row>
    <row r="32" spans="1:38" ht="17.100000000000001" customHeight="1" x14ac:dyDescent="0.25">
      <c r="A32" s="25">
        <v>21</v>
      </c>
      <c r="B32" s="26" t="str">
        <f>IF('لائحة التلاميذ'!B24="","",'لائحة التلاميذ'!B24)</f>
        <v/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5" t="str">
        <f t="shared" si="1"/>
        <v/>
      </c>
      <c r="AI32" s="25" t="str">
        <f t="shared" si="2"/>
        <v/>
      </c>
      <c r="AJ32" s="28" t="str">
        <f t="shared" si="3"/>
        <v/>
      </c>
      <c r="AK32" s="25" t="str">
        <f t="shared" si="4"/>
        <v/>
      </c>
      <c r="AL32" s="29" t="str">
        <f t="shared" si="5"/>
        <v/>
      </c>
    </row>
    <row r="33" spans="1:38" ht="17.100000000000001" customHeight="1" x14ac:dyDescent="0.25">
      <c r="A33" s="25">
        <v>22</v>
      </c>
      <c r="B33" s="26" t="str">
        <f>IF('لائحة التلاميذ'!B25="","",'لائحة التلاميذ'!B25)</f>
        <v/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5" t="str">
        <f t="shared" si="1"/>
        <v/>
      </c>
      <c r="AI33" s="25" t="str">
        <f t="shared" si="2"/>
        <v/>
      </c>
      <c r="AJ33" s="28" t="str">
        <f t="shared" si="3"/>
        <v/>
      </c>
      <c r="AK33" s="25" t="str">
        <f t="shared" si="4"/>
        <v/>
      </c>
      <c r="AL33" s="29" t="str">
        <f t="shared" si="5"/>
        <v/>
      </c>
    </row>
    <row r="34" spans="1:38" ht="17.100000000000001" customHeight="1" x14ac:dyDescent="0.25">
      <c r="A34" s="25">
        <v>23</v>
      </c>
      <c r="B34" s="26" t="str">
        <f>IF('لائحة التلاميذ'!B26="","",'لائحة التلاميذ'!B26)</f>
        <v/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5" t="str">
        <f t="shared" si="1"/>
        <v/>
      </c>
      <c r="AI34" s="25" t="str">
        <f t="shared" si="2"/>
        <v/>
      </c>
      <c r="AJ34" s="28" t="str">
        <f t="shared" si="3"/>
        <v/>
      </c>
      <c r="AK34" s="25" t="str">
        <f t="shared" si="4"/>
        <v/>
      </c>
      <c r="AL34" s="29" t="str">
        <f t="shared" si="5"/>
        <v/>
      </c>
    </row>
    <row r="35" spans="1:38" ht="17.100000000000001" customHeight="1" x14ac:dyDescent="0.25">
      <c r="A35" s="25">
        <v>24</v>
      </c>
      <c r="B35" s="26" t="str">
        <f>IF('لائحة التلاميذ'!B27="","",'لائحة التلاميذ'!B27)</f>
        <v/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5" t="str">
        <f t="shared" si="1"/>
        <v/>
      </c>
      <c r="AI35" s="25" t="str">
        <f t="shared" si="2"/>
        <v/>
      </c>
      <c r="AJ35" s="28" t="str">
        <f t="shared" si="3"/>
        <v/>
      </c>
      <c r="AK35" s="25" t="str">
        <f t="shared" si="4"/>
        <v/>
      </c>
      <c r="AL35" s="29" t="str">
        <f t="shared" si="5"/>
        <v/>
      </c>
    </row>
    <row r="36" spans="1:38" ht="17.100000000000001" customHeight="1" x14ac:dyDescent="0.25">
      <c r="A36" s="25">
        <v>25</v>
      </c>
      <c r="B36" s="26" t="str">
        <f>IF('لائحة التلاميذ'!B28="","",'لائحة التلاميذ'!B28)</f>
        <v/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5" t="str">
        <f t="shared" si="1"/>
        <v/>
      </c>
      <c r="AI36" s="25" t="str">
        <f t="shared" si="2"/>
        <v/>
      </c>
      <c r="AJ36" s="28" t="str">
        <f t="shared" si="3"/>
        <v/>
      </c>
      <c r="AK36" s="25" t="str">
        <f t="shared" si="4"/>
        <v/>
      </c>
      <c r="AL36" s="29" t="str">
        <f t="shared" si="5"/>
        <v/>
      </c>
    </row>
    <row r="37" spans="1:38" ht="17.100000000000001" customHeight="1" x14ac:dyDescent="0.25">
      <c r="A37" s="25">
        <v>26</v>
      </c>
      <c r="B37" s="26" t="str">
        <f>IF('لائحة التلاميذ'!B29="","",'لائحة التلاميذ'!B29)</f>
        <v/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5" t="str">
        <f t="shared" si="1"/>
        <v/>
      </c>
      <c r="AI37" s="25" t="str">
        <f t="shared" si="2"/>
        <v/>
      </c>
      <c r="AJ37" s="28" t="str">
        <f t="shared" si="3"/>
        <v/>
      </c>
      <c r="AK37" s="25" t="str">
        <f t="shared" si="4"/>
        <v/>
      </c>
      <c r="AL37" s="29" t="str">
        <f t="shared" si="5"/>
        <v/>
      </c>
    </row>
    <row r="38" spans="1:38" ht="17.100000000000001" customHeight="1" x14ac:dyDescent="0.25">
      <c r="A38" s="25">
        <v>27</v>
      </c>
      <c r="B38" s="26" t="str">
        <f>IF('لائحة التلاميذ'!B30="","",'لائحة التلاميذ'!B30)</f>
        <v/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5" t="str">
        <f t="shared" si="1"/>
        <v/>
      </c>
      <c r="AI38" s="25" t="str">
        <f t="shared" si="2"/>
        <v/>
      </c>
      <c r="AJ38" s="28" t="str">
        <f t="shared" si="3"/>
        <v/>
      </c>
      <c r="AK38" s="25" t="str">
        <f t="shared" si="4"/>
        <v/>
      </c>
      <c r="AL38" s="29" t="str">
        <f t="shared" si="5"/>
        <v/>
      </c>
    </row>
    <row r="39" spans="1:38" ht="17.100000000000001" customHeight="1" x14ac:dyDescent="0.25">
      <c r="A39" s="25">
        <v>28</v>
      </c>
      <c r="B39" s="26" t="str">
        <f>IF('لائحة التلاميذ'!B31="","",'لائحة التلاميذ'!B31)</f>
        <v/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5" t="str">
        <f t="shared" si="1"/>
        <v/>
      </c>
      <c r="AI39" s="25" t="str">
        <f t="shared" si="2"/>
        <v/>
      </c>
      <c r="AJ39" s="28" t="str">
        <f t="shared" si="3"/>
        <v/>
      </c>
      <c r="AK39" s="25" t="str">
        <f t="shared" si="4"/>
        <v/>
      </c>
      <c r="AL39" s="29" t="str">
        <f t="shared" si="5"/>
        <v/>
      </c>
    </row>
    <row r="40" spans="1:38" ht="17.100000000000001" customHeight="1" x14ac:dyDescent="0.25">
      <c r="A40" s="25">
        <v>29</v>
      </c>
      <c r="B40" s="26" t="str">
        <f>IF('لائحة التلاميذ'!B32="","",'لائحة التلاميذ'!B32)</f>
        <v/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5" t="str">
        <f t="shared" si="1"/>
        <v/>
      </c>
      <c r="AI40" s="25" t="str">
        <f t="shared" si="2"/>
        <v/>
      </c>
      <c r="AJ40" s="28" t="str">
        <f t="shared" si="3"/>
        <v/>
      </c>
      <c r="AK40" s="25" t="str">
        <f t="shared" si="4"/>
        <v/>
      </c>
      <c r="AL40" s="29" t="str">
        <f t="shared" si="5"/>
        <v/>
      </c>
    </row>
    <row r="41" spans="1:38" ht="17.100000000000001" customHeight="1" x14ac:dyDescent="0.25">
      <c r="A41" s="25">
        <v>30</v>
      </c>
      <c r="B41" s="26" t="str">
        <f>IF('لائحة التلاميذ'!B33="","",'لائحة التلاميذ'!B33)</f>
        <v/>
      </c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5" t="str">
        <f t="shared" si="1"/>
        <v/>
      </c>
      <c r="AI41" s="25" t="str">
        <f t="shared" si="2"/>
        <v/>
      </c>
      <c r="AJ41" s="28" t="str">
        <f t="shared" si="3"/>
        <v/>
      </c>
      <c r="AK41" s="25" t="str">
        <f t="shared" si="4"/>
        <v/>
      </c>
      <c r="AL41" s="29" t="str">
        <f t="shared" si="5"/>
        <v/>
      </c>
    </row>
    <row r="42" spans="1:38" ht="17.100000000000001" customHeight="1" x14ac:dyDescent="0.25">
      <c r="A42" s="25">
        <v>31</v>
      </c>
      <c r="B42" s="26" t="str">
        <f>IF('لائحة التلاميذ'!B34="","",'لائحة التلاميذ'!B34)</f>
        <v/>
      </c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5" t="str">
        <f t="shared" si="1"/>
        <v/>
      </c>
      <c r="AI42" s="25" t="str">
        <f t="shared" si="2"/>
        <v/>
      </c>
      <c r="AJ42" s="28" t="str">
        <f t="shared" si="3"/>
        <v/>
      </c>
      <c r="AK42" s="25" t="str">
        <f t="shared" si="4"/>
        <v/>
      </c>
      <c r="AL42" s="29" t="str">
        <f t="shared" si="5"/>
        <v/>
      </c>
    </row>
    <row r="43" spans="1:38" ht="17.100000000000001" customHeight="1" x14ac:dyDescent="0.25">
      <c r="A43" s="25">
        <v>32</v>
      </c>
      <c r="B43" s="26" t="str">
        <f>IF('لائحة التلاميذ'!B35="","",'لائحة التلاميذ'!B35)</f>
        <v/>
      </c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5" t="str">
        <f t="shared" si="1"/>
        <v/>
      </c>
      <c r="AI43" s="25" t="str">
        <f t="shared" si="2"/>
        <v/>
      </c>
      <c r="AJ43" s="28" t="str">
        <f t="shared" si="3"/>
        <v/>
      </c>
      <c r="AK43" s="25" t="str">
        <f t="shared" si="4"/>
        <v/>
      </c>
      <c r="AL43" s="29" t="str">
        <f t="shared" si="5"/>
        <v/>
      </c>
    </row>
    <row r="44" spans="1:38" ht="17.100000000000001" customHeight="1" x14ac:dyDescent="0.25">
      <c r="A44" s="25">
        <v>33</v>
      </c>
      <c r="B44" s="26" t="str">
        <f>IF('لائحة التلاميذ'!B36="","",'لائحة التلاميذ'!B36)</f>
        <v/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5" t="str">
        <f t="shared" si="1"/>
        <v/>
      </c>
      <c r="AI44" s="25" t="str">
        <f t="shared" si="2"/>
        <v/>
      </c>
      <c r="AJ44" s="28" t="str">
        <f t="shared" si="3"/>
        <v/>
      </c>
      <c r="AK44" s="25" t="str">
        <f t="shared" si="4"/>
        <v/>
      </c>
      <c r="AL44" s="29" t="str">
        <f t="shared" si="5"/>
        <v/>
      </c>
    </row>
    <row r="45" spans="1:38" ht="17.100000000000001" customHeight="1" x14ac:dyDescent="0.25">
      <c r="A45" s="25">
        <v>34</v>
      </c>
      <c r="B45" s="26" t="str">
        <f>IF('لائحة التلاميذ'!B37="","",'لائحة التلاميذ'!B37)</f>
        <v/>
      </c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5" t="str">
        <f t="shared" si="1"/>
        <v/>
      </c>
      <c r="AI45" s="25" t="str">
        <f t="shared" si="2"/>
        <v/>
      </c>
      <c r="AJ45" s="28" t="str">
        <f t="shared" si="3"/>
        <v/>
      </c>
      <c r="AK45" s="25" t="str">
        <f t="shared" si="4"/>
        <v/>
      </c>
      <c r="AL45" s="29" t="str">
        <f t="shared" si="5"/>
        <v/>
      </c>
    </row>
    <row r="46" spans="1:38" ht="17.100000000000001" customHeight="1" x14ac:dyDescent="0.25">
      <c r="A46" s="25">
        <v>35</v>
      </c>
      <c r="B46" s="26" t="str">
        <f>IF('لائحة التلاميذ'!B38="","",'لائحة التلاميذ'!B38)</f>
        <v/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5" t="str">
        <f t="shared" si="1"/>
        <v/>
      </c>
      <c r="AI46" s="25" t="str">
        <f t="shared" si="2"/>
        <v/>
      </c>
      <c r="AJ46" s="28" t="str">
        <f t="shared" si="3"/>
        <v/>
      </c>
      <c r="AK46" s="25" t="str">
        <f t="shared" si="4"/>
        <v/>
      </c>
      <c r="AL46" s="29" t="str">
        <f t="shared" si="5"/>
        <v/>
      </c>
    </row>
    <row r="47" spans="1:38" ht="17.100000000000001" customHeight="1" x14ac:dyDescent="0.25">
      <c r="A47" s="25">
        <v>36</v>
      </c>
      <c r="B47" s="26" t="str">
        <f>IF('لائحة التلاميذ'!B39="","",'لائحة التلاميذ'!B39)</f>
        <v/>
      </c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5" t="str">
        <f t="shared" si="1"/>
        <v/>
      </c>
      <c r="AI47" s="25" t="str">
        <f t="shared" si="2"/>
        <v/>
      </c>
      <c r="AJ47" s="28" t="str">
        <f t="shared" si="3"/>
        <v/>
      </c>
      <c r="AK47" s="25" t="str">
        <f t="shared" si="4"/>
        <v/>
      </c>
      <c r="AL47" s="29" t="str">
        <f t="shared" si="5"/>
        <v/>
      </c>
    </row>
    <row r="48" spans="1:38" ht="17.100000000000001" customHeight="1" x14ac:dyDescent="0.25">
      <c r="A48" s="25">
        <v>37</v>
      </c>
      <c r="B48" s="26" t="str">
        <f>IF('لائحة التلاميذ'!B40="","",'لائحة التلاميذ'!B40)</f>
        <v/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5" t="str">
        <f t="shared" si="1"/>
        <v/>
      </c>
      <c r="AI48" s="25" t="str">
        <f t="shared" si="2"/>
        <v/>
      </c>
      <c r="AJ48" s="28" t="str">
        <f t="shared" si="3"/>
        <v/>
      </c>
      <c r="AK48" s="25" t="str">
        <f t="shared" si="4"/>
        <v/>
      </c>
      <c r="AL48" s="29" t="str">
        <f t="shared" si="5"/>
        <v/>
      </c>
    </row>
    <row r="49" spans="1:38" ht="17.100000000000001" customHeight="1" x14ac:dyDescent="0.25">
      <c r="A49" s="25">
        <v>38</v>
      </c>
      <c r="B49" s="26" t="str">
        <f>IF('لائحة التلاميذ'!B41="","",'لائحة التلاميذ'!B41)</f>
        <v/>
      </c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5" t="str">
        <f t="shared" si="1"/>
        <v/>
      </c>
      <c r="AI49" s="25" t="str">
        <f t="shared" si="2"/>
        <v/>
      </c>
      <c r="AJ49" s="28" t="str">
        <f t="shared" si="3"/>
        <v/>
      </c>
      <c r="AK49" s="25" t="str">
        <f t="shared" si="4"/>
        <v/>
      </c>
      <c r="AL49" s="29" t="str">
        <f t="shared" si="5"/>
        <v/>
      </c>
    </row>
    <row r="50" spans="1:38" ht="17.100000000000001" customHeight="1" x14ac:dyDescent="0.25">
      <c r="A50" s="25">
        <v>39</v>
      </c>
      <c r="B50" s="26" t="str">
        <f>IF('لائحة التلاميذ'!B42="","",'لائحة التلاميذ'!B42)</f>
        <v/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5" t="str">
        <f t="shared" si="1"/>
        <v/>
      </c>
      <c r="AI50" s="25" t="str">
        <f t="shared" si="2"/>
        <v/>
      </c>
      <c r="AJ50" s="28" t="str">
        <f t="shared" si="3"/>
        <v/>
      </c>
      <c r="AK50" s="25" t="str">
        <f t="shared" si="4"/>
        <v/>
      </c>
      <c r="AL50" s="29" t="str">
        <f t="shared" si="5"/>
        <v/>
      </c>
    </row>
    <row r="51" spans="1:38" ht="17.100000000000001" customHeight="1" x14ac:dyDescent="0.25">
      <c r="A51" s="25">
        <v>40</v>
      </c>
      <c r="B51" s="26" t="str">
        <f>IF('لائحة التلاميذ'!B43="","",'لائحة التلاميذ'!B43)</f>
        <v/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5" t="str">
        <f t="shared" si="1"/>
        <v/>
      </c>
      <c r="AI51" s="25" t="str">
        <f t="shared" si="2"/>
        <v/>
      </c>
      <c r="AJ51" s="28" t="str">
        <f t="shared" si="3"/>
        <v/>
      </c>
      <c r="AK51" s="25" t="str">
        <f t="shared" si="4"/>
        <v/>
      </c>
      <c r="AL51" s="29" t="str">
        <f t="shared" si="5"/>
        <v/>
      </c>
    </row>
    <row r="52" spans="1:38" ht="21.95" customHeight="1" x14ac:dyDescent="0.25">
      <c r="A52" s="46" t="s">
        <v>105</v>
      </c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22">
        <f>SUM(AH12:AH51)</f>
        <v>0</v>
      </c>
      <c r="AI52" s="22">
        <f>SUM(AI12:AI51)</f>
        <v>0</v>
      </c>
      <c r="AJ52" s="22">
        <f>SUM(AJ12:AJ51)</f>
        <v>0</v>
      </c>
      <c r="AK52" s="22">
        <f>SUM(AK12:AK51)</f>
        <v>0</v>
      </c>
      <c r="AL52" s="30" t="str">
        <f>IF(SUM(AH12:AH51)=0,"",SUM(AK12:AK51)/SUM(AH12:AH51))</f>
        <v/>
      </c>
    </row>
    <row r="54" spans="1:38" ht="20.100000000000001" customHeight="1" x14ac:dyDescent="0.25">
      <c r="A54" s="42" t="str">
        <f>"عدد أيّام الدراسة في الشهر: "&amp;SUM($C$9:$AG$9)</f>
        <v>عدد أيّام الدراسة في الشهر: 13</v>
      </c>
      <c r="B54" s="33"/>
      <c r="C54" s="33"/>
      <c r="D54" s="33"/>
      <c r="E54" s="33"/>
      <c r="F54" s="33"/>
      <c r="G54" s="33"/>
      <c r="H54" s="33"/>
      <c r="I54" s="42" t="str">
        <f>"عدد التلاميذ المسجَّلين: "&amp;COUNTIF(B12:B51,"?*")</f>
        <v>عدد التلاميذ المسجَّلين: 0</v>
      </c>
      <c r="J54" s="33"/>
      <c r="K54" s="33"/>
      <c r="L54" s="33"/>
      <c r="M54" s="33"/>
      <c r="N54" s="33"/>
      <c r="O54" s="33"/>
      <c r="P54" s="33"/>
      <c r="Q54" s="33"/>
      <c r="R54" s="33"/>
      <c r="S54" s="50" t="s">
        <v>106</v>
      </c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</row>
    <row r="56" spans="1:38" x14ac:dyDescent="0.25">
      <c r="A56" s="47" t="s">
        <v>107</v>
      </c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</row>
  </sheetData>
  <sheetProtection sheet="1" formatCells="0" formatColumns="0" formatRows="0"/>
  <mergeCells count="21">
    <mergeCell ref="A56:AL56"/>
    <mergeCell ref="A10:A11"/>
    <mergeCell ref="I54:R54"/>
    <mergeCell ref="AL10:AL11"/>
    <mergeCell ref="A5:AL5"/>
    <mergeCell ref="S54:AL54"/>
    <mergeCell ref="AI10:AI11"/>
    <mergeCell ref="A54:H54"/>
    <mergeCell ref="A6:AL6"/>
    <mergeCell ref="A1:AL1"/>
    <mergeCell ref="M3:X3"/>
    <mergeCell ref="Y2:AL2"/>
    <mergeCell ref="B10:B11"/>
    <mergeCell ref="AK10:AK11"/>
    <mergeCell ref="A52:AG52"/>
    <mergeCell ref="M2:X2"/>
    <mergeCell ref="Y3:AL3"/>
    <mergeCell ref="A3:L3"/>
    <mergeCell ref="AH10:AH11"/>
    <mergeCell ref="AJ10:AJ11"/>
    <mergeCell ref="A2:L2"/>
  </mergeCells>
  <conditionalFormatting sqref="C10:AG51">
    <cfRule type="expression" dxfId="44" priority="4">
      <formula>C$9=0</formula>
    </cfRule>
  </conditionalFormatting>
  <conditionalFormatting sqref="C12:AG51">
    <cfRule type="expression" dxfId="43" priority="1" stopIfTrue="1">
      <formula>C12="غ"</formula>
    </cfRule>
    <cfRule type="expression" dxfId="42" priority="2" stopIfTrue="1">
      <formula>C12="ب"</formula>
    </cfRule>
    <cfRule type="expression" dxfId="41" priority="3" stopIfTrue="1">
      <formula>OR(C12="ص",C12="م")</formula>
    </cfRule>
  </conditionalFormatting>
  <conditionalFormatting sqref="AL12:AL51">
    <cfRule type="expression" dxfId="40" priority="6" stopIfTrue="1">
      <formula>AND(AL12&lt;&gt;"",AL12&gt;=0.95)</formula>
    </cfRule>
    <cfRule type="expression" dxfId="39" priority="7" stopIfTrue="1">
      <formula>AND(AL12&lt;&gt;"",AL12&gt;=0.85)</formula>
    </cfRule>
    <cfRule type="expression" dxfId="38" priority="8" stopIfTrue="1">
      <formula>AND(AL12&lt;&gt;"",AL12&lt;0.85)</formula>
    </cfRule>
  </conditionalFormatting>
  <dataValidations count="1">
    <dataValidation type="list" allowBlank="1" showErrorMessage="1" errorTitle="رمز غير معروف" error="الرموز المقبولة: غ (يوم كامل)، ص (صباح)، م (مساء)، ب (مبرَّر). أو اترك الخانة فارغة إن كان حاضرًا." promptTitle="تعليم الغياب" prompt="غ = يوم كامل   |   ص = صباح   |   م = مساء   |   ب = مبرَّر" sqref="C12:AG51" xr:uid="{00000000-0002-0000-0800-000000000000}">
      <formula1>"غ,ص,م,ب"</formula1>
    </dataValidation>
  </dataValidations>
  <printOptions horizontalCentered="1"/>
  <pageMargins left="0.25" right="0.25" top="0.3" bottom="0.3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28</vt:i4>
      </vt:variant>
    </vt:vector>
  </HeadingPairs>
  <TitlesOfParts>
    <vt:vector size="43" baseType="lpstr">
      <vt:lpstr>دليل الاستعمال</vt:lpstr>
      <vt:lpstr>البيانات</vt:lpstr>
      <vt:lpstr>لائحة التلاميذ</vt:lpstr>
      <vt:lpstr>العطل</vt:lpstr>
      <vt:lpstr>شتنبر</vt:lpstr>
      <vt:lpstr>أكتوبر</vt:lpstr>
      <vt:lpstr>نونبر</vt:lpstr>
      <vt:lpstr>دجنبر</vt:lpstr>
      <vt:lpstr>يناير</vt:lpstr>
      <vt:lpstr>فبراير</vt:lpstr>
      <vt:lpstr>مارس</vt:lpstr>
      <vt:lpstr>أبريل</vt:lpstr>
      <vt:lpstr>ماي</vt:lpstr>
      <vt:lpstr>يونيو</vt:lpstr>
      <vt:lpstr>الحصيلة السنوية</vt:lpstr>
      <vt:lpstr>أبريل!Impression_des_titres</vt:lpstr>
      <vt:lpstr>أكتوبر!Impression_des_titres</vt:lpstr>
      <vt:lpstr>'الحصيلة السنوية'!Impression_des_titres</vt:lpstr>
      <vt:lpstr>العطل!Impression_des_titres</vt:lpstr>
      <vt:lpstr>دجنبر!Impression_des_titres</vt:lpstr>
      <vt:lpstr>شتنبر!Impression_des_titres</vt:lpstr>
      <vt:lpstr>فبراير!Impression_des_titres</vt:lpstr>
      <vt:lpstr>'لائحة التلاميذ'!Impression_des_titres</vt:lpstr>
      <vt:lpstr>مارس!Impression_des_titres</vt:lpstr>
      <vt:lpstr>ماي!Impression_des_titres</vt:lpstr>
      <vt:lpstr>نونبر!Impression_des_titres</vt:lpstr>
      <vt:lpstr>يناير!Impression_des_titres</vt:lpstr>
      <vt:lpstr>يونيو!Impression_des_titres</vt:lpstr>
      <vt:lpstr>أبريل!Zone_d_impression</vt:lpstr>
      <vt:lpstr>أكتوبر!Zone_d_impression</vt:lpstr>
      <vt:lpstr>البيانات!Zone_d_impression</vt:lpstr>
      <vt:lpstr>'الحصيلة السنوية'!Zone_d_impression</vt:lpstr>
      <vt:lpstr>العطل!Zone_d_impression</vt:lpstr>
      <vt:lpstr>دجنبر!Zone_d_impression</vt:lpstr>
      <vt:lpstr>'دليل الاستعمال'!Zone_d_impression</vt:lpstr>
      <vt:lpstr>شتنبر!Zone_d_impression</vt:lpstr>
      <vt:lpstr>فبراير!Zone_d_impression</vt:lpstr>
      <vt:lpstr>'لائحة التلاميذ'!Zone_d_impression</vt:lpstr>
      <vt:lpstr>مارس!Zone_d_impression</vt:lpstr>
      <vt:lpstr>ماي!Zone_d_impression</vt:lpstr>
      <vt:lpstr>نونبر!Zone_d_impression</vt:lpstr>
      <vt:lpstr>يناير!Zone_d_impression</vt:lpstr>
      <vt:lpstr>يونيو!Zone_d_impression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سجل الحضور والغياب 2026-2027</dc:title>
  <dc:subject>سجل الغياب اليومي للتلاميذ — نموذج Excel بالحساب التلقائي</dc:subject>
  <dc:creator>المستجد التربوي — mostajad.com</dc:creator>
  <cp:keywords>سجل الغياب, الحضور والغياب, Excel, 2026-2027, المغرب, ابتدائي</cp:keywords>
  <dc:description>سجل الحضور والغياب للموسم الدراسي 2026-2027، مبنيّ على المقرّر الوزاري 047.26. أنصاف الأيّام تُحسب تلقائيًّا، والعطل الرسمية مضمَّنة.</dc:description>
  <cp:lastModifiedBy>hassan senhaji</cp:lastModifiedBy>
  <dcterms:created xsi:type="dcterms:W3CDTF">2026-09-05T08:24:17Z</dcterms:created>
  <dcterms:modified xsi:type="dcterms:W3CDTF">2026-09-05T08:29:16Z</dcterms:modified>
  <dc:language>ar-MA</dc:language>
</cp:coreProperties>
</file>